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8255" windowHeight="10785" tabRatio="747"/>
  </bookViews>
  <sheets>
    <sheet name="원가" sheetId="1" r:id="rId1"/>
    <sheet name="공종별내역서" sheetId="2" r:id="rId2"/>
  </sheets>
  <definedNames>
    <definedName name="_xlnm.Print_Area" localSheetId="1">공종별내역서!$A$1:$M$29</definedName>
    <definedName name="_xlnm.Print_Area" localSheetId="0">원가!$A$1:$H$21</definedName>
    <definedName name="_xlnm.Print_Area">#REF!</definedName>
    <definedName name="_xlnm.Print_Titles" localSheetId="1">공종별내역서!$1:$3</definedName>
    <definedName name="_xlnm.Print_Titles">#REF!</definedName>
  </definedNames>
  <calcPr calcId="125725"/>
</workbook>
</file>

<file path=xl/calcChain.xml><?xml version="1.0" encoding="utf-8"?>
<calcChain xmlns="http://schemas.openxmlformats.org/spreadsheetml/2006/main">
  <c r="D17" i="1"/>
  <c r="J26" i="2"/>
  <c r="J19" l="1"/>
  <c r="J18"/>
  <c r="J17"/>
  <c r="J16"/>
  <c r="H19"/>
  <c r="H16"/>
  <c r="H13"/>
  <c r="H17"/>
  <c r="H18"/>
  <c r="H26"/>
  <c r="K26"/>
  <c r="F26"/>
  <c r="K25"/>
  <c r="J25"/>
  <c r="H25"/>
  <c r="F25"/>
  <c r="K24"/>
  <c r="J24"/>
  <c r="H24"/>
  <c r="F24"/>
  <c r="K23"/>
  <c r="J23"/>
  <c r="J29" s="1"/>
  <c r="H23"/>
  <c r="F23"/>
  <c r="J21"/>
  <c r="K15"/>
  <c r="H15"/>
  <c r="F15"/>
  <c r="J13"/>
  <c r="J11"/>
  <c r="J10"/>
  <c r="J9"/>
  <c r="J8"/>
  <c r="J7"/>
  <c r="J6"/>
  <c r="L15" l="1"/>
  <c r="L25"/>
  <c r="L26"/>
  <c r="L24"/>
  <c r="L23"/>
  <c r="H6"/>
  <c r="H21"/>
  <c r="H11"/>
  <c r="K16" l="1"/>
  <c r="F16"/>
  <c r="K19"/>
  <c r="F19"/>
  <c r="L19" s="1"/>
  <c r="H10"/>
  <c r="H8"/>
  <c r="H9"/>
  <c r="H7"/>
  <c r="H29" s="1"/>
  <c r="D8" i="1" s="1"/>
  <c r="K11" i="2"/>
  <c r="F11"/>
  <c r="L11" s="1"/>
  <c r="D9" i="1" l="1"/>
  <c r="D10" s="1"/>
  <c r="L16" i="2"/>
  <c r="F12"/>
  <c r="L12" s="1"/>
  <c r="K12"/>
  <c r="D11" i="1" l="1"/>
  <c r="D12"/>
  <c r="K13" i="2"/>
  <c r="F13"/>
  <c r="L13" s="1"/>
  <c r="K17" l="1"/>
  <c r="F17"/>
  <c r="K10"/>
  <c r="F10"/>
  <c r="L10" s="1"/>
  <c r="K9"/>
  <c r="F9"/>
  <c r="L9" s="1"/>
  <c r="K8"/>
  <c r="F8"/>
  <c r="L8" s="1"/>
  <c r="K7"/>
  <c r="F7"/>
  <c r="L7" s="1"/>
  <c r="K18"/>
  <c r="F18"/>
  <c r="L18" s="1"/>
  <c r="K6"/>
  <c r="F6"/>
  <c r="L17" l="1"/>
  <c r="K21"/>
  <c r="F21"/>
  <c r="L21" s="1"/>
  <c r="L6"/>
  <c r="K20" l="1"/>
  <c r="F20"/>
  <c r="L20" l="1"/>
  <c r="F29"/>
  <c r="D5" i="1" s="1"/>
  <c r="D7" s="1"/>
  <c r="D14" l="1"/>
  <c r="D13"/>
  <c r="D15" l="1"/>
  <c r="D19" l="1"/>
  <c r="D16"/>
  <c r="D20" l="1"/>
  <c r="D21" s="1"/>
</calcChain>
</file>

<file path=xl/sharedStrings.xml><?xml version="1.0" encoding="utf-8"?>
<sst xmlns="http://schemas.openxmlformats.org/spreadsheetml/2006/main" count="330" uniqueCount="156">
  <si>
    <t>01584955E6A71526B93422F7BB0B22FE</t>
  </si>
  <si>
    <t>01584955EEFC15F5E433A2131440A112</t>
  </si>
  <si>
    <t>(노무+경비+일반관리비) * 10.51%</t>
  </si>
  <si>
    <t>0157A9315433D26491C1E3F006B652D4</t>
  </si>
  <si>
    <t>01584955E6A715259335F2372EAE441A</t>
  </si>
  <si>
    <t>0157A9A15218A23490C107CD9EF9E941</t>
  </si>
  <si>
    <t>0157A8C1580852448F21A8AEE74298C5</t>
  </si>
  <si>
    <t>015849D5A0A115AD973452F7F224EB5E</t>
  </si>
  <si>
    <t>0157A9B15073A2040581C5A5A18DF3ED</t>
  </si>
  <si>
    <t>01584955EEFC15F5E433A21317140092</t>
  </si>
  <si>
    <t>PVC관(VG1), D100</t>
  </si>
  <si>
    <t>( 총      계 )</t>
  </si>
  <si>
    <t>(노무비) * 0.87 %</t>
  </si>
  <si>
    <t>(노무비) * 3.8 %</t>
  </si>
  <si>
    <t>이          윤</t>
  </si>
  <si>
    <t>01  금융개발원 배관공사</t>
  </si>
  <si>
    <t>( 소      계 )</t>
  </si>
  <si>
    <t>PVC관(VG1), D125</t>
  </si>
  <si>
    <t>PVC관(VG1), D150</t>
  </si>
  <si>
    <t>PVC관(VG1), D75</t>
  </si>
  <si>
    <t>[ 금융개발원 배관공사 ]</t>
  </si>
  <si>
    <t>(재료+노무+경비) * 0.3 %</t>
  </si>
  <si>
    <t>[ 합           계 ]</t>
  </si>
  <si>
    <t>(재료+노무) * 3.03 %</t>
  </si>
  <si>
    <t>(직접 노무비) * 9.6 %</t>
  </si>
  <si>
    <t>D150, 콘크리트 300mm, 벽</t>
  </si>
  <si>
    <t>(재료+노무+경비) * 6 %</t>
  </si>
  <si>
    <t>584955EEFC15F5E433A21317140092</t>
  </si>
  <si>
    <t>57A8C1580852448F21A8AEE74298C5</t>
  </si>
  <si>
    <t>5849D5A0A115AD973452F7F224EB5E</t>
  </si>
  <si>
    <t>584955EEFC15F5E433A2131440A112</t>
  </si>
  <si>
    <t>584955E6A71526B93422F7BB0B22FE</t>
  </si>
  <si>
    <t>57A9B15073A2040581C5A5A18DF3ED</t>
  </si>
  <si>
    <t>57A9315433D26491C1E3F006B652D4</t>
  </si>
  <si>
    <t>57A9A15218A23490C107CD9EF9E941</t>
  </si>
  <si>
    <t>584955E6A715259335F2372EAE441A</t>
  </si>
  <si>
    <t xml:space="preserve"> </t>
  </si>
  <si>
    <t>M2</t>
  </si>
  <si>
    <t>자재</t>
  </si>
  <si>
    <t>단위</t>
  </si>
  <si>
    <t/>
  </si>
  <si>
    <t>식</t>
  </si>
  <si>
    <t>비 목</t>
  </si>
  <si>
    <t>설정</t>
  </si>
  <si>
    <t>M3</t>
  </si>
  <si>
    <t>수량</t>
  </si>
  <si>
    <t>금 액</t>
  </si>
  <si>
    <t>조</t>
  </si>
  <si>
    <t>T</t>
  </si>
  <si>
    <t>F</t>
  </si>
  <si>
    <t>일위</t>
  </si>
  <si>
    <t>적용율</t>
  </si>
  <si>
    <t>변수</t>
  </si>
  <si>
    <t>단산</t>
  </si>
  <si>
    <t>개소</t>
  </si>
  <si>
    <t>m</t>
  </si>
  <si>
    <t>M</t>
  </si>
  <si>
    <t>01</t>
  </si>
  <si>
    <t>순</t>
  </si>
  <si>
    <t>천매</t>
  </si>
  <si>
    <t>D80</t>
  </si>
  <si>
    <t>간 접 노 무 비</t>
  </si>
  <si>
    <t>직 접 재 료 비</t>
  </si>
  <si>
    <t>직 접 노 무 비</t>
  </si>
  <si>
    <t>원 가 계 산 서</t>
  </si>
  <si>
    <t>품      명</t>
  </si>
  <si>
    <t>금융개발원 배관공사</t>
  </si>
  <si>
    <t>규      격</t>
  </si>
  <si>
    <t>Y.T.L 등 20%</t>
  </si>
  <si>
    <t>경      비</t>
  </si>
  <si>
    <t>0.5B 벽돌쌓기</t>
  </si>
  <si>
    <t>합      계</t>
  </si>
  <si>
    <t>구멍뚫기(코어드릴)</t>
  </si>
  <si>
    <t>부 가 가 치 세</t>
  </si>
  <si>
    <t>( 총  원  가 )</t>
  </si>
  <si>
    <t>철거노무비의 15%</t>
  </si>
  <si>
    <t>일 반 관 리 비</t>
  </si>
  <si>
    <t>환 경 보 전 비</t>
  </si>
  <si>
    <t>기  타  경  비</t>
  </si>
  <si>
    <t>산 재 보 험 료</t>
  </si>
  <si>
    <t>고 용 보 험 료</t>
  </si>
  <si>
    <t>간 접 재 료 비</t>
  </si>
  <si>
    <t>손료적용</t>
  </si>
  <si>
    <t>JUK4</t>
  </si>
  <si>
    <t>비  고</t>
  </si>
  <si>
    <t>재  료  비</t>
  </si>
  <si>
    <t>JUK12</t>
  </si>
  <si>
    <t>손료저장</t>
  </si>
  <si>
    <t>JUK1</t>
  </si>
  <si>
    <t>공종구분</t>
  </si>
  <si>
    <t>노  무  비</t>
  </si>
  <si>
    <t>금  액</t>
  </si>
  <si>
    <t>품목코드</t>
  </si>
  <si>
    <t>공종레벨</t>
  </si>
  <si>
    <t>공종코드</t>
  </si>
  <si>
    <t>단  가</t>
  </si>
  <si>
    <t>JUK2</t>
  </si>
  <si>
    <t>JUK3</t>
  </si>
  <si>
    <t>JUK14</t>
  </si>
  <si>
    <t>JUK11</t>
  </si>
  <si>
    <t>JUK5</t>
  </si>
  <si>
    <t>JUK17</t>
  </si>
  <si>
    <t>JUK13</t>
  </si>
  <si>
    <t>JUK15</t>
  </si>
  <si>
    <t>JUK6</t>
  </si>
  <si>
    <t>JUK18</t>
  </si>
  <si>
    <t>TOTAL</t>
  </si>
  <si>
    <t>자재구분</t>
  </si>
  <si>
    <t>JUK20</t>
  </si>
  <si>
    <t>공종+자재</t>
  </si>
  <si>
    <t>JUK19</t>
  </si>
  <si>
    <t>고유번호</t>
  </si>
  <si>
    <t>마감 미장</t>
  </si>
  <si>
    <t>재 료 비</t>
  </si>
  <si>
    <t>3.6m 이하</t>
  </si>
  <si>
    <t>노 무 비</t>
  </si>
  <si>
    <t>D125</t>
  </si>
  <si>
    <t>D100</t>
  </si>
  <si>
    <t>D150</t>
  </si>
  <si>
    <t>주철배관철거</t>
  </si>
  <si>
    <t>경질염화비닐관</t>
  </si>
  <si>
    <t>가대설치</t>
  </si>
  <si>
    <t>구  성  비</t>
  </si>
  <si>
    <t>기타공사</t>
  </si>
  <si>
    <t>콘크리트철거</t>
  </si>
  <si>
    <t>운반비 포함</t>
  </si>
  <si>
    <t>강관배관철거</t>
  </si>
  <si>
    <t>배관부속</t>
  </si>
  <si>
    <t>철거공사</t>
  </si>
  <si>
    <t>구  분</t>
  </si>
  <si>
    <t>공사명:</t>
  </si>
  <si>
    <t>벽체도장</t>
  </si>
  <si>
    <t>배관공사</t>
  </si>
  <si>
    <t>폐기물처리</t>
  </si>
  <si>
    <t>250mm</t>
  </si>
  <si>
    <t>배관부속제철거</t>
  </si>
  <si>
    <t>JUK10</t>
  </si>
  <si>
    <t>JUK7</t>
  </si>
  <si>
    <t>JUK8</t>
  </si>
  <si>
    <t>JUK9</t>
  </si>
  <si>
    <t>JUK16</t>
  </si>
  <si>
    <t>유성페인트,붓칠3회,모르터면</t>
    <phoneticPr fontId="7" type="noConversion"/>
  </si>
  <si>
    <t>폐 기 물 처 리 비</t>
    <phoneticPr fontId="7" type="noConversion"/>
  </si>
  <si>
    <t>경</t>
    <phoneticPr fontId="7" type="noConversion"/>
  </si>
  <si>
    <t>비</t>
    <phoneticPr fontId="7" type="noConversion"/>
  </si>
  <si>
    <t>공</t>
    <phoneticPr fontId="7" type="noConversion"/>
  </si>
  <si>
    <t>사</t>
    <phoneticPr fontId="7" type="noConversion"/>
  </si>
  <si>
    <t>비</t>
    <phoneticPr fontId="7" type="noConversion"/>
  </si>
  <si>
    <t>최대 9.6%</t>
    <phoneticPr fontId="7" type="noConversion"/>
  </si>
  <si>
    <t>3.8% (법정)</t>
    <phoneticPr fontId="7" type="noConversion"/>
  </si>
  <si>
    <t>0.87% (법정)</t>
    <phoneticPr fontId="7" type="noConversion"/>
  </si>
  <si>
    <t>최대 3.03%</t>
    <phoneticPr fontId="7" type="noConversion"/>
  </si>
  <si>
    <t>0.3% (법정)</t>
    <phoneticPr fontId="7" type="noConversion"/>
  </si>
  <si>
    <t>최대 6%</t>
    <phoneticPr fontId="7" type="noConversion"/>
  </si>
  <si>
    <t>최대 10.51%</t>
    <phoneticPr fontId="7" type="noConversion"/>
  </si>
  <si>
    <t>천원 미만 절사</t>
    <phoneticPr fontId="7" type="noConversion"/>
  </si>
</sst>
</file>

<file path=xl/styles.xml><?xml version="1.0" encoding="utf-8"?>
<styleSheet xmlns="http://schemas.openxmlformats.org/spreadsheetml/2006/main">
  <numFmts count="2">
    <numFmt numFmtId="176" formatCode="#,###"/>
    <numFmt numFmtId="177" formatCode="#,###;\-#,###"/>
  </numFmts>
  <fonts count="8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000000"/>
      <name val="굴림체"/>
      <family val="3"/>
      <charset val="129"/>
    </font>
    <font>
      <sz val="11"/>
      <color rgb="FF000000"/>
      <name val="돋움체"/>
      <family val="3"/>
      <charset val="129"/>
    </font>
    <font>
      <b/>
      <sz val="12"/>
      <color rgb="FF000000"/>
      <name val="굴림체"/>
      <family val="3"/>
      <charset val="129"/>
    </font>
    <font>
      <sz val="28"/>
      <color rgb="FF000000"/>
      <name val="돋움체"/>
      <family val="3"/>
      <charset val="129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49">
    <xf numFmtId="0" fontId="0" fillId="0" borderId="0" xfId="0" applyNumberFormat="1">
      <alignment vertical="center"/>
    </xf>
    <xf numFmtId="0" fontId="0" fillId="0" borderId="0" xfId="0" applyNumberFormat="1" applyAlignment="1">
      <alignment vertical="center"/>
    </xf>
    <xf numFmtId="0" fontId="2" fillId="0" borderId="1" xfId="0" quotePrefix="1" applyNumberFormat="1" applyFont="1" applyBorder="1" applyAlignment="1">
      <alignment horizontal="center" vertical="center"/>
    </xf>
    <xf numFmtId="0" fontId="0" fillId="0" borderId="0" xfId="0" quotePrefix="1" applyNumberFormat="1" applyAlignment="1">
      <alignment vertical="center"/>
    </xf>
    <xf numFmtId="0" fontId="3" fillId="0" borderId="1" xfId="0" quotePrefix="1" applyNumberFormat="1" applyFont="1" applyBorder="1" applyAlignment="1">
      <alignment vertical="center" wrapText="1"/>
    </xf>
    <xf numFmtId="0" fontId="3" fillId="0" borderId="1" xfId="0" applyNumberFormat="1" applyFont="1" applyBorder="1" applyAlignment="1">
      <alignment vertical="center" wrapText="1"/>
    </xf>
    <xf numFmtId="176" fontId="3" fillId="0" borderId="1" xfId="0" applyNumberFormat="1" applyFont="1" applyBorder="1" applyAlignment="1">
      <alignment vertical="center" wrapText="1"/>
    </xf>
    <xf numFmtId="0" fontId="4" fillId="0" borderId="0" xfId="1" applyNumberFormat="1" applyFont="1" applyAlignment="1">
      <alignment vertical="center"/>
    </xf>
    <xf numFmtId="177" fontId="4" fillId="0" borderId="0" xfId="1" applyNumberFormat="1" applyFont="1" applyAlignment="1">
      <alignment vertical="center"/>
    </xf>
    <xf numFmtId="0" fontId="4" fillId="0" borderId="0" xfId="1" applyNumberFormat="1" applyFont="1" applyAlignment="1">
      <alignment horizontal="right" vertical="center"/>
    </xf>
    <xf numFmtId="0" fontId="4" fillId="0" borderId="2" xfId="1" applyNumberFormat="1" applyFont="1" applyBorder="1" applyAlignment="1">
      <alignment horizontal="center" vertical="center"/>
    </xf>
    <xf numFmtId="177" fontId="4" fillId="0" borderId="2" xfId="1" applyNumberFormat="1" applyFont="1" applyBorder="1" applyAlignment="1">
      <alignment horizontal="center" vertical="center"/>
    </xf>
    <xf numFmtId="0" fontId="4" fillId="0" borderId="3" xfId="1" applyNumberFormat="1" applyFont="1" applyBorder="1" applyAlignment="1">
      <alignment horizontal="center" vertical="center"/>
    </xf>
    <xf numFmtId="0" fontId="4" fillId="0" borderId="4" xfId="1" applyNumberFormat="1" applyFont="1" applyBorder="1" applyAlignment="1">
      <alignment vertical="center"/>
    </xf>
    <xf numFmtId="49" fontId="4" fillId="0" borderId="5" xfId="1" applyNumberFormat="1" applyFont="1" applyBorder="1" applyAlignment="1">
      <alignment horizontal="left" vertical="center" indent="1"/>
    </xf>
    <xf numFmtId="177" fontId="4" fillId="0" borderId="5" xfId="1" applyNumberFormat="1" applyFont="1" applyBorder="1" applyAlignment="1">
      <alignment vertical="center"/>
    </xf>
    <xf numFmtId="49" fontId="4" fillId="0" borderId="5" xfId="1" applyNumberFormat="1" applyFont="1" applyBorder="1" applyAlignment="1">
      <alignment vertical="center"/>
    </xf>
    <xf numFmtId="49" fontId="4" fillId="0" borderId="6" xfId="1" applyNumberFormat="1" applyFont="1" applyBorder="1" applyAlignment="1">
      <alignment vertical="center"/>
    </xf>
    <xf numFmtId="49" fontId="4" fillId="0" borderId="1" xfId="1" applyNumberFormat="1" applyFont="1" applyBorder="1" applyAlignment="1">
      <alignment horizontal="left" vertical="center" indent="1"/>
    </xf>
    <xf numFmtId="177" fontId="4" fillId="0" borderId="1" xfId="1" applyNumberFormat="1" applyFont="1" applyBorder="1" applyAlignment="1">
      <alignment vertical="center"/>
    </xf>
    <xf numFmtId="49" fontId="4" fillId="0" borderId="1" xfId="1" applyNumberFormat="1" applyFont="1" applyBorder="1" applyAlignment="1">
      <alignment vertical="center"/>
    </xf>
    <xf numFmtId="49" fontId="4" fillId="0" borderId="7" xfId="1" applyNumberFormat="1" applyFont="1" applyBorder="1" applyAlignment="1">
      <alignment vertical="center"/>
    </xf>
    <xf numFmtId="0" fontId="4" fillId="0" borderId="4" xfId="1" applyNumberFormat="1" applyFont="1" applyBorder="1" applyAlignment="1">
      <alignment horizontal="center" vertical="center"/>
    </xf>
    <xf numFmtId="0" fontId="1" fillId="0" borderId="7" xfId="1" applyNumberFormat="1" applyBorder="1" applyAlignment="1">
      <alignment vertical="center" wrapText="1"/>
    </xf>
    <xf numFmtId="0" fontId="4" fillId="0" borderId="8" xfId="1" applyNumberFormat="1" applyFont="1" applyBorder="1" applyAlignment="1">
      <alignment vertical="center"/>
    </xf>
    <xf numFmtId="0" fontId="4" fillId="0" borderId="8" xfId="1" applyNumberFormat="1" applyFont="1" applyBorder="1" applyAlignment="1">
      <alignment horizontal="center" vertical="center"/>
    </xf>
    <xf numFmtId="177" fontId="4" fillId="0" borderId="9" xfId="1" applyNumberFormat="1" applyFont="1" applyBorder="1" applyAlignment="1">
      <alignment vertical="center"/>
    </xf>
    <xf numFmtId="49" fontId="4" fillId="0" borderId="9" xfId="1" applyNumberFormat="1" applyFont="1" applyBorder="1" applyAlignment="1">
      <alignment vertical="center"/>
    </xf>
    <xf numFmtId="49" fontId="4" fillId="0" borderId="10" xfId="1" applyNumberFormat="1" applyFont="1" applyBorder="1" applyAlignment="1">
      <alignment vertical="center"/>
    </xf>
    <xf numFmtId="0" fontId="5" fillId="0" borderId="1" xfId="0" applyNumberFormat="1" applyFont="1" applyBorder="1" applyAlignment="1">
      <alignment vertical="center" wrapText="1"/>
    </xf>
    <xf numFmtId="0" fontId="3" fillId="0" borderId="1" xfId="0" applyNumberFormat="1" applyFont="1" applyBorder="1" applyAlignment="1">
      <alignment vertical="center" wrapText="1"/>
    </xf>
    <xf numFmtId="49" fontId="4" fillId="0" borderId="12" xfId="1" applyNumberFormat="1" applyFont="1" applyBorder="1" applyAlignment="1">
      <alignment horizontal="left" vertical="center" indent="2"/>
    </xf>
    <xf numFmtId="49" fontId="4" fillId="0" borderId="9" xfId="1" applyNumberFormat="1" applyFont="1" applyBorder="1" applyAlignment="1">
      <alignment horizontal="left" vertical="center" indent="2"/>
    </xf>
    <xf numFmtId="49" fontId="4" fillId="0" borderId="11" xfId="1" applyNumberFormat="1" applyFont="1" applyBorder="1" applyAlignment="1">
      <alignment horizontal="left" vertical="center" indent="2"/>
    </xf>
    <xf numFmtId="49" fontId="4" fillId="0" borderId="1" xfId="1" applyNumberFormat="1" applyFont="1" applyBorder="1" applyAlignment="1">
      <alignment horizontal="left" vertical="center" indent="2"/>
    </xf>
    <xf numFmtId="0" fontId="4" fillId="0" borderId="15" xfId="1" applyNumberFormat="1" applyFont="1" applyBorder="1" applyAlignment="1">
      <alignment horizontal="center" vertical="center" wrapText="1"/>
    </xf>
    <xf numFmtId="0" fontId="4" fillId="0" borderId="8" xfId="1" applyNumberFormat="1" applyFont="1" applyBorder="1" applyAlignment="1">
      <alignment horizontal="center" vertical="center" wrapText="1"/>
    </xf>
    <xf numFmtId="0" fontId="4" fillId="0" borderId="5" xfId="1" applyNumberFormat="1" applyFont="1" applyBorder="1" applyAlignment="1">
      <alignment horizontal="center" vertical="center" wrapText="1"/>
    </xf>
    <xf numFmtId="0" fontId="6" fillId="0" borderId="0" xfId="1" applyNumberFormat="1" applyFont="1" applyAlignment="1">
      <alignment horizontal="center" vertical="center"/>
    </xf>
    <xf numFmtId="49" fontId="4" fillId="0" borderId="13" xfId="1" applyNumberFormat="1" applyFont="1" applyBorder="1" applyAlignment="1">
      <alignment horizontal="right" vertical="center"/>
    </xf>
    <xf numFmtId="0" fontId="4" fillId="0" borderId="13" xfId="1" applyNumberFormat="1" applyFont="1" applyBorder="1" applyAlignment="1">
      <alignment vertical="center"/>
    </xf>
    <xf numFmtId="0" fontId="4" fillId="0" borderId="14" xfId="1" applyNumberFormat="1" applyFont="1" applyBorder="1" applyAlignment="1">
      <alignment horizontal="center" vertical="center"/>
    </xf>
    <xf numFmtId="0" fontId="4" fillId="0" borderId="2" xfId="1" applyNumberFormat="1" applyFont="1" applyBorder="1" applyAlignment="1">
      <alignment horizontal="center" vertical="center"/>
    </xf>
    <xf numFmtId="0" fontId="0" fillId="0" borderId="0" xfId="0" quotePrefix="1" applyNumberFormat="1" applyAlignment="1">
      <alignment vertical="center"/>
    </xf>
    <xf numFmtId="0" fontId="0" fillId="0" borderId="0" xfId="0" applyNumberFormat="1" applyFont="1" applyAlignment="1">
      <alignment vertical="center"/>
    </xf>
    <xf numFmtId="0" fontId="2" fillId="0" borderId="1" xfId="0" quotePrefix="1" applyNumberFormat="1" applyFont="1" applyBorder="1" applyAlignment="1">
      <alignment horizontal="center" vertical="center"/>
    </xf>
    <xf numFmtId="176" fontId="3" fillId="0" borderId="1" xfId="0" applyNumberFormat="1" applyFont="1" applyFill="1" applyBorder="1" applyAlignment="1">
      <alignment vertical="center" wrapText="1"/>
    </xf>
    <xf numFmtId="0" fontId="3" fillId="0" borderId="1" xfId="0" quotePrefix="1" applyNumberFormat="1" applyFont="1" applyFill="1" applyBorder="1" applyAlignment="1">
      <alignment vertical="center" wrapText="1"/>
    </xf>
    <xf numFmtId="0" fontId="3" fillId="0" borderId="1" xfId="0" applyNumberFormat="1" applyFont="1" applyFill="1" applyBorder="1" applyAlignment="1">
      <alignment vertical="center" wrapText="1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1905000</xdr:colOff>
      <xdr:row>1</xdr:row>
      <xdr:rowOff>19050</xdr:rowOff>
    </xdr:from>
    <xdr:to>
      <xdr:col>4</xdr:col>
      <xdr:colOff>542925</xdr:colOff>
      <xdr:row>1</xdr:row>
      <xdr:rowOff>19050</xdr:rowOff>
    </xdr:to>
    <xdr:sp macro="" textlink="">
      <xdr:nvSpPr>
        <xdr:cNvPr id="2" name="Line 2"/>
        <xdr:cNvSpPr>
          <a:spLocks noChangeShapeType="1"/>
        </xdr:cNvSpPr>
      </xdr:nvSpPr>
      <xdr:spPr>
        <a:xfrm>
          <a:off x="2476500" y="481852"/>
          <a:ext cx="2689411" cy="0"/>
        </a:xfrm>
        <a:prstGeom prst="line">
          <a:avLst/>
        </a:prstGeom>
        <a:noFill/>
        <a:ln w="19050">
          <a:solidFill>
            <a:srgbClr val="000000"/>
          </a:solidFill>
          <a:round/>
        </a:ln>
      </xdr:spPr>
      <xdr:txBody>
        <a:bodyPr vertOverflow="clip" lIns="0" tIns="0" rIns="0" bIns="0"/>
        <a:lstStyle/>
        <a:p>
          <a:pPr algn="l"/>
          <a:endParaRPr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9"/>
  <dimension ref="A1:J38"/>
  <sheetViews>
    <sheetView tabSelected="1" view="pageBreakPreview" zoomScale="90" zoomScaleSheetLayoutView="90" workbookViewId="0">
      <selection activeCell="H3" sqref="H3"/>
    </sheetView>
  </sheetViews>
  <sheetFormatPr defaultColWidth="9" defaultRowHeight="13.5"/>
  <cols>
    <col min="1" max="1" width="3.625" style="7" customWidth="1"/>
    <col min="2" max="2" width="3.875" style="7" customWidth="1"/>
    <col min="3" max="3" width="28.5" style="7" customWidth="1"/>
    <col min="4" max="4" width="24.75" style="8" customWidth="1"/>
    <col min="5" max="5" width="39.75" style="7" customWidth="1"/>
    <col min="6" max="6" width="9.875" style="7" hidden="1" customWidth="1"/>
    <col min="7" max="7" width="10" style="7" hidden="1" customWidth="1"/>
    <col min="8" max="8" width="30.25" style="7" customWidth="1"/>
    <col min="9" max="9" width="9" style="7"/>
    <col min="10" max="10" width="11.5" style="7" bestFit="1" customWidth="1"/>
    <col min="11" max="250" width="9" style="7"/>
    <col min="251" max="251" width="3.625" style="7" customWidth="1"/>
    <col min="252" max="252" width="3.875" style="7" customWidth="1"/>
    <col min="253" max="253" width="28.5" style="7" customWidth="1"/>
    <col min="254" max="254" width="24.75" style="7" customWidth="1"/>
    <col min="255" max="255" width="39.75" style="7" customWidth="1"/>
    <col min="256" max="257" width="0" style="7" hidden="1" customWidth="1"/>
    <col min="258" max="258" width="30.25" style="7" customWidth="1"/>
    <col min="259" max="259" width="16.125" style="7" customWidth="1"/>
    <col min="260" max="261" width="9" style="7"/>
    <col min="262" max="262" width="15" style="7" customWidth="1"/>
    <col min="263" max="263" width="16.5" style="7" customWidth="1"/>
    <col min="264" max="264" width="15.25" style="7" customWidth="1"/>
    <col min="265" max="506" width="9" style="7"/>
    <col min="507" max="507" width="3.625" style="7" customWidth="1"/>
    <col min="508" max="508" width="3.875" style="7" customWidth="1"/>
    <col min="509" max="509" width="28.5" style="7" customWidth="1"/>
    <col min="510" max="510" width="24.75" style="7" customWidth="1"/>
    <col min="511" max="511" width="39.75" style="7" customWidth="1"/>
    <col min="512" max="513" width="0" style="7" hidden="1" customWidth="1"/>
    <col min="514" max="514" width="30.25" style="7" customWidth="1"/>
    <col min="515" max="515" width="16.125" style="7" customWidth="1"/>
    <col min="516" max="517" width="9" style="7"/>
    <col min="518" max="518" width="15" style="7" customWidth="1"/>
    <col min="519" max="519" width="16.5" style="7" customWidth="1"/>
    <col min="520" max="520" width="15.25" style="7" customWidth="1"/>
    <col min="521" max="762" width="9" style="7"/>
    <col min="763" max="763" width="3.625" style="7" customWidth="1"/>
    <col min="764" max="764" width="3.875" style="7" customWidth="1"/>
    <col min="765" max="765" width="28.5" style="7" customWidth="1"/>
    <col min="766" max="766" width="24.75" style="7" customWidth="1"/>
    <col min="767" max="767" width="39.75" style="7" customWidth="1"/>
    <col min="768" max="769" width="0" style="7" hidden="1" customWidth="1"/>
    <col min="770" max="770" width="30.25" style="7" customWidth="1"/>
    <col min="771" max="771" width="16.125" style="7" customWidth="1"/>
    <col min="772" max="773" width="9" style="7"/>
    <col min="774" max="774" width="15" style="7" customWidth="1"/>
    <col min="775" max="775" width="16.5" style="7" customWidth="1"/>
    <col min="776" max="776" width="15.25" style="7" customWidth="1"/>
    <col min="777" max="1018" width="9" style="7"/>
    <col min="1019" max="1019" width="3.625" style="7" customWidth="1"/>
    <col min="1020" max="1020" width="3.875" style="7" customWidth="1"/>
    <col min="1021" max="1021" width="28.5" style="7" customWidth="1"/>
    <col min="1022" max="1022" width="24.75" style="7" customWidth="1"/>
    <col min="1023" max="1023" width="39.75" style="7" customWidth="1"/>
    <col min="1024" max="1025" width="0" style="7" hidden="1" customWidth="1"/>
    <col min="1026" max="1026" width="30.25" style="7" customWidth="1"/>
    <col min="1027" max="1027" width="16.125" style="7" customWidth="1"/>
    <col min="1028" max="1029" width="9" style="7"/>
    <col min="1030" max="1030" width="15" style="7" customWidth="1"/>
    <col min="1031" max="1031" width="16.5" style="7" customWidth="1"/>
    <col min="1032" max="1032" width="15.25" style="7" customWidth="1"/>
    <col min="1033" max="1274" width="9" style="7"/>
    <col min="1275" max="1275" width="3.625" style="7" customWidth="1"/>
    <col min="1276" max="1276" width="3.875" style="7" customWidth="1"/>
    <col min="1277" max="1277" width="28.5" style="7" customWidth="1"/>
    <col min="1278" max="1278" width="24.75" style="7" customWidth="1"/>
    <col min="1279" max="1279" width="39.75" style="7" customWidth="1"/>
    <col min="1280" max="1281" width="0" style="7" hidden="1" customWidth="1"/>
    <col min="1282" max="1282" width="30.25" style="7" customWidth="1"/>
    <col min="1283" max="1283" width="16.125" style="7" customWidth="1"/>
    <col min="1284" max="1285" width="9" style="7"/>
    <col min="1286" max="1286" width="15" style="7" customWidth="1"/>
    <col min="1287" max="1287" width="16.5" style="7" customWidth="1"/>
    <col min="1288" max="1288" width="15.25" style="7" customWidth="1"/>
    <col min="1289" max="1530" width="9" style="7"/>
    <col min="1531" max="1531" width="3.625" style="7" customWidth="1"/>
    <col min="1532" max="1532" width="3.875" style="7" customWidth="1"/>
    <col min="1533" max="1533" width="28.5" style="7" customWidth="1"/>
    <col min="1534" max="1534" width="24.75" style="7" customWidth="1"/>
    <col min="1535" max="1535" width="39.75" style="7" customWidth="1"/>
    <col min="1536" max="1537" width="0" style="7" hidden="1" customWidth="1"/>
    <col min="1538" max="1538" width="30.25" style="7" customWidth="1"/>
    <col min="1539" max="1539" width="16.125" style="7" customWidth="1"/>
    <col min="1540" max="1541" width="9" style="7"/>
    <col min="1542" max="1542" width="15" style="7" customWidth="1"/>
    <col min="1543" max="1543" width="16.5" style="7" customWidth="1"/>
    <col min="1544" max="1544" width="15.25" style="7" customWidth="1"/>
    <col min="1545" max="1786" width="9" style="7"/>
    <col min="1787" max="1787" width="3.625" style="7" customWidth="1"/>
    <col min="1788" max="1788" width="3.875" style="7" customWidth="1"/>
    <col min="1789" max="1789" width="28.5" style="7" customWidth="1"/>
    <col min="1790" max="1790" width="24.75" style="7" customWidth="1"/>
    <col min="1791" max="1791" width="39.75" style="7" customWidth="1"/>
    <col min="1792" max="1793" width="0" style="7" hidden="1" customWidth="1"/>
    <col min="1794" max="1794" width="30.25" style="7" customWidth="1"/>
    <col min="1795" max="1795" width="16.125" style="7" customWidth="1"/>
    <col min="1796" max="1797" width="9" style="7"/>
    <col min="1798" max="1798" width="15" style="7" customWidth="1"/>
    <col min="1799" max="1799" width="16.5" style="7" customWidth="1"/>
    <col min="1800" max="1800" width="15.25" style="7" customWidth="1"/>
    <col min="1801" max="2042" width="9" style="7"/>
    <col min="2043" max="2043" width="3.625" style="7" customWidth="1"/>
    <col min="2044" max="2044" width="3.875" style="7" customWidth="1"/>
    <col min="2045" max="2045" width="28.5" style="7" customWidth="1"/>
    <col min="2046" max="2046" width="24.75" style="7" customWidth="1"/>
    <col min="2047" max="2047" width="39.75" style="7" customWidth="1"/>
    <col min="2048" max="2049" width="0" style="7" hidden="1" customWidth="1"/>
    <col min="2050" max="2050" width="30.25" style="7" customWidth="1"/>
    <col min="2051" max="2051" width="16.125" style="7" customWidth="1"/>
    <col min="2052" max="2053" width="9" style="7"/>
    <col min="2054" max="2054" width="15" style="7" customWidth="1"/>
    <col min="2055" max="2055" width="16.5" style="7" customWidth="1"/>
    <col min="2056" max="2056" width="15.25" style="7" customWidth="1"/>
    <col min="2057" max="2298" width="9" style="7"/>
    <col min="2299" max="2299" width="3.625" style="7" customWidth="1"/>
    <col min="2300" max="2300" width="3.875" style="7" customWidth="1"/>
    <col min="2301" max="2301" width="28.5" style="7" customWidth="1"/>
    <col min="2302" max="2302" width="24.75" style="7" customWidth="1"/>
    <col min="2303" max="2303" width="39.75" style="7" customWidth="1"/>
    <col min="2304" max="2305" width="0" style="7" hidden="1" customWidth="1"/>
    <col min="2306" max="2306" width="30.25" style="7" customWidth="1"/>
    <col min="2307" max="2307" width="16.125" style="7" customWidth="1"/>
    <col min="2308" max="2309" width="9" style="7"/>
    <col min="2310" max="2310" width="15" style="7" customWidth="1"/>
    <col min="2311" max="2311" width="16.5" style="7" customWidth="1"/>
    <col min="2312" max="2312" width="15.25" style="7" customWidth="1"/>
    <col min="2313" max="2554" width="9" style="7"/>
    <col min="2555" max="2555" width="3.625" style="7" customWidth="1"/>
    <col min="2556" max="2556" width="3.875" style="7" customWidth="1"/>
    <col min="2557" max="2557" width="28.5" style="7" customWidth="1"/>
    <col min="2558" max="2558" width="24.75" style="7" customWidth="1"/>
    <col min="2559" max="2559" width="39.75" style="7" customWidth="1"/>
    <col min="2560" max="2561" width="0" style="7" hidden="1" customWidth="1"/>
    <col min="2562" max="2562" width="30.25" style="7" customWidth="1"/>
    <col min="2563" max="2563" width="16.125" style="7" customWidth="1"/>
    <col min="2564" max="2565" width="9" style="7"/>
    <col min="2566" max="2566" width="15" style="7" customWidth="1"/>
    <col min="2567" max="2567" width="16.5" style="7" customWidth="1"/>
    <col min="2568" max="2568" width="15.25" style="7" customWidth="1"/>
    <col min="2569" max="2810" width="9" style="7"/>
    <col min="2811" max="2811" width="3.625" style="7" customWidth="1"/>
    <col min="2812" max="2812" width="3.875" style="7" customWidth="1"/>
    <col min="2813" max="2813" width="28.5" style="7" customWidth="1"/>
    <col min="2814" max="2814" width="24.75" style="7" customWidth="1"/>
    <col min="2815" max="2815" width="39.75" style="7" customWidth="1"/>
    <col min="2816" max="2817" width="0" style="7" hidden="1" customWidth="1"/>
    <col min="2818" max="2818" width="30.25" style="7" customWidth="1"/>
    <col min="2819" max="2819" width="16.125" style="7" customWidth="1"/>
    <col min="2820" max="2821" width="9" style="7"/>
    <col min="2822" max="2822" width="15" style="7" customWidth="1"/>
    <col min="2823" max="2823" width="16.5" style="7" customWidth="1"/>
    <col min="2824" max="2824" width="15.25" style="7" customWidth="1"/>
    <col min="2825" max="3066" width="9" style="7"/>
    <col min="3067" max="3067" width="3.625" style="7" customWidth="1"/>
    <col min="3068" max="3068" width="3.875" style="7" customWidth="1"/>
    <col min="3069" max="3069" width="28.5" style="7" customWidth="1"/>
    <col min="3070" max="3070" width="24.75" style="7" customWidth="1"/>
    <col min="3071" max="3071" width="39.75" style="7" customWidth="1"/>
    <col min="3072" max="3073" width="0" style="7" hidden="1" customWidth="1"/>
    <col min="3074" max="3074" width="30.25" style="7" customWidth="1"/>
    <col min="3075" max="3075" width="16.125" style="7" customWidth="1"/>
    <col min="3076" max="3077" width="9" style="7"/>
    <col min="3078" max="3078" width="15" style="7" customWidth="1"/>
    <col min="3079" max="3079" width="16.5" style="7" customWidth="1"/>
    <col min="3080" max="3080" width="15.25" style="7" customWidth="1"/>
    <col min="3081" max="3322" width="9" style="7"/>
    <col min="3323" max="3323" width="3.625" style="7" customWidth="1"/>
    <col min="3324" max="3324" width="3.875" style="7" customWidth="1"/>
    <col min="3325" max="3325" width="28.5" style="7" customWidth="1"/>
    <col min="3326" max="3326" width="24.75" style="7" customWidth="1"/>
    <col min="3327" max="3327" width="39.75" style="7" customWidth="1"/>
    <col min="3328" max="3329" width="0" style="7" hidden="1" customWidth="1"/>
    <col min="3330" max="3330" width="30.25" style="7" customWidth="1"/>
    <col min="3331" max="3331" width="16.125" style="7" customWidth="1"/>
    <col min="3332" max="3333" width="9" style="7"/>
    <col min="3334" max="3334" width="15" style="7" customWidth="1"/>
    <col min="3335" max="3335" width="16.5" style="7" customWidth="1"/>
    <col min="3336" max="3336" width="15.25" style="7" customWidth="1"/>
    <col min="3337" max="3578" width="9" style="7"/>
    <col min="3579" max="3579" width="3.625" style="7" customWidth="1"/>
    <col min="3580" max="3580" width="3.875" style="7" customWidth="1"/>
    <col min="3581" max="3581" width="28.5" style="7" customWidth="1"/>
    <col min="3582" max="3582" width="24.75" style="7" customWidth="1"/>
    <col min="3583" max="3583" width="39.75" style="7" customWidth="1"/>
    <col min="3584" max="3585" width="0" style="7" hidden="1" customWidth="1"/>
    <col min="3586" max="3586" width="30.25" style="7" customWidth="1"/>
    <col min="3587" max="3587" width="16.125" style="7" customWidth="1"/>
    <col min="3588" max="3589" width="9" style="7"/>
    <col min="3590" max="3590" width="15" style="7" customWidth="1"/>
    <col min="3591" max="3591" width="16.5" style="7" customWidth="1"/>
    <col min="3592" max="3592" width="15.25" style="7" customWidth="1"/>
    <col min="3593" max="3834" width="9" style="7"/>
    <col min="3835" max="3835" width="3.625" style="7" customWidth="1"/>
    <col min="3836" max="3836" width="3.875" style="7" customWidth="1"/>
    <col min="3837" max="3837" width="28.5" style="7" customWidth="1"/>
    <col min="3838" max="3838" width="24.75" style="7" customWidth="1"/>
    <col min="3839" max="3839" width="39.75" style="7" customWidth="1"/>
    <col min="3840" max="3841" width="0" style="7" hidden="1" customWidth="1"/>
    <col min="3842" max="3842" width="30.25" style="7" customWidth="1"/>
    <col min="3843" max="3843" width="16.125" style="7" customWidth="1"/>
    <col min="3844" max="3845" width="9" style="7"/>
    <col min="3846" max="3846" width="15" style="7" customWidth="1"/>
    <col min="3847" max="3847" width="16.5" style="7" customWidth="1"/>
    <col min="3848" max="3848" width="15.25" style="7" customWidth="1"/>
    <col min="3849" max="4090" width="9" style="7"/>
    <col min="4091" max="4091" width="3.625" style="7" customWidth="1"/>
    <col min="4092" max="4092" width="3.875" style="7" customWidth="1"/>
    <col min="4093" max="4093" width="28.5" style="7" customWidth="1"/>
    <col min="4094" max="4094" width="24.75" style="7" customWidth="1"/>
    <col min="4095" max="4095" width="39.75" style="7" customWidth="1"/>
    <col min="4096" max="4097" width="0" style="7" hidden="1" customWidth="1"/>
    <col min="4098" max="4098" width="30.25" style="7" customWidth="1"/>
    <col min="4099" max="4099" width="16.125" style="7" customWidth="1"/>
    <col min="4100" max="4101" width="9" style="7"/>
    <col min="4102" max="4102" width="15" style="7" customWidth="1"/>
    <col min="4103" max="4103" width="16.5" style="7" customWidth="1"/>
    <col min="4104" max="4104" width="15.25" style="7" customWidth="1"/>
    <col min="4105" max="4346" width="9" style="7"/>
    <col min="4347" max="4347" width="3.625" style="7" customWidth="1"/>
    <col min="4348" max="4348" width="3.875" style="7" customWidth="1"/>
    <col min="4349" max="4349" width="28.5" style="7" customWidth="1"/>
    <col min="4350" max="4350" width="24.75" style="7" customWidth="1"/>
    <col min="4351" max="4351" width="39.75" style="7" customWidth="1"/>
    <col min="4352" max="4353" width="0" style="7" hidden="1" customWidth="1"/>
    <col min="4354" max="4354" width="30.25" style="7" customWidth="1"/>
    <col min="4355" max="4355" width="16.125" style="7" customWidth="1"/>
    <col min="4356" max="4357" width="9" style="7"/>
    <col min="4358" max="4358" width="15" style="7" customWidth="1"/>
    <col min="4359" max="4359" width="16.5" style="7" customWidth="1"/>
    <col min="4360" max="4360" width="15.25" style="7" customWidth="1"/>
    <col min="4361" max="4602" width="9" style="7"/>
    <col min="4603" max="4603" width="3.625" style="7" customWidth="1"/>
    <col min="4604" max="4604" width="3.875" style="7" customWidth="1"/>
    <col min="4605" max="4605" width="28.5" style="7" customWidth="1"/>
    <col min="4606" max="4606" width="24.75" style="7" customWidth="1"/>
    <col min="4607" max="4607" width="39.75" style="7" customWidth="1"/>
    <col min="4608" max="4609" width="0" style="7" hidden="1" customWidth="1"/>
    <col min="4610" max="4610" width="30.25" style="7" customWidth="1"/>
    <col min="4611" max="4611" width="16.125" style="7" customWidth="1"/>
    <col min="4612" max="4613" width="9" style="7"/>
    <col min="4614" max="4614" width="15" style="7" customWidth="1"/>
    <col min="4615" max="4615" width="16.5" style="7" customWidth="1"/>
    <col min="4616" max="4616" width="15.25" style="7" customWidth="1"/>
    <col min="4617" max="4858" width="9" style="7"/>
    <col min="4859" max="4859" width="3.625" style="7" customWidth="1"/>
    <col min="4860" max="4860" width="3.875" style="7" customWidth="1"/>
    <col min="4861" max="4861" width="28.5" style="7" customWidth="1"/>
    <col min="4862" max="4862" width="24.75" style="7" customWidth="1"/>
    <col min="4863" max="4863" width="39.75" style="7" customWidth="1"/>
    <col min="4864" max="4865" width="0" style="7" hidden="1" customWidth="1"/>
    <col min="4866" max="4866" width="30.25" style="7" customWidth="1"/>
    <col min="4867" max="4867" width="16.125" style="7" customWidth="1"/>
    <col min="4868" max="4869" width="9" style="7"/>
    <col min="4870" max="4870" width="15" style="7" customWidth="1"/>
    <col min="4871" max="4871" width="16.5" style="7" customWidth="1"/>
    <col min="4872" max="4872" width="15.25" style="7" customWidth="1"/>
    <col min="4873" max="5114" width="9" style="7"/>
    <col min="5115" max="5115" width="3.625" style="7" customWidth="1"/>
    <col min="5116" max="5116" width="3.875" style="7" customWidth="1"/>
    <col min="5117" max="5117" width="28.5" style="7" customWidth="1"/>
    <col min="5118" max="5118" width="24.75" style="7" customWidth="1"/>
    <col min="5119" max="5119" width="39.75" style="7" customWidth="1"/>
    <col min="5120" max="5121" width="0" style="7" hidden="1" customWidth="1"/>
    <col min="5122" max="5122" width="30.25" style="7" customWidth="1"/>
    <col min="5123" max="5123" width="16.125" style="7" customWidth="1"/>
    <col min="5124" max="5125" width="9" style="7"/>
    <col min="5126" max="5126" width="15" style="7" customWidth="1"/>
    <col min="5127" max="5127" width="16.5" style="7" customWidth="1"/>
    <col min="5128" max="5128" width="15.25" style="7" customWidth="1"/>
    <col min="5129" max="5370" width="9" style="7"/>
    <col min="5371" max="5371" width="3.625" style="7" customWidth="1"/>
    <col min="5372" max="5372" width="3.875" style="7" customWidth="1"/>
    <col min="5373" max="5373" width="28.5" style="7" customWidth="1"/>
    <col min="5374" max="5374" width="24.75" style="7" customWidth="1"/>
    <col min="5375" max="5375" width="39.75" style="7" customWidth="1"/>
    <col min="5376" max="5377" width="0" style="7" hidden="1" customWidth="1"/>
    <col min="5378" max="5378" width="30.25" style="7" customWidth="1"/>
    <col min="5379" max="5379" width="16.125" style="7" customWidth="1"/>
    <col min="5380" max="5381" width="9" style="7"/>
    <col min="5382" max="5382" width="15" style="7" customWidth="1"/>
    <col min="5383" max="5383" width="16.5" style="7" customWidth="1"/>
    <col min="5384" max="5384" width="15.25" style="7" customWidth="1"/>
    <col min="5385" max="5626" width="9" style="7"/>
    <col min="5627" max="5627" width="3.625" style="7" customWidth="1"/>
    <col min="5628" max="5628" width="3.875" style="7" customWidth="1"/>
    <col min="5629" max="5629" width="28.5" style="7" customWidth="1"/>
    <col min="5630" max="5630" width="24.75" style="7" customWidth="1"/>
    <col min="5631" max="5631" width="39.75" style="7" customWidth="1"/>
    <col min="5632" max="5633" width="0" style="7" hidden="1" customWidth="1"/>
    <col min="5634" max="5634" width="30.25" style="7" customWidth="1"/>
    <col min="5635" max="5635" width="16.125" style="7" customWidth="1"/>
    <col min="5636" max="5637" width="9" style="7"/>
    <col min="5638" max="5638" width="15" style="7" customWidth="1"/>
    <col min="5639" max="5639" width="16.5" style="7" customWidth="1"/>
    <col min="5640" max="5640" width="15.25" style="7" customWidth="1"/>
    <col min="5641" max="5882" width="9" style="7"/>
    <col min="5883" max="5883" width="3.625" style="7" customWidth="1"/>
    <col min="5884" max="5884" width="3.875" style="7" customWidth="1"/>
    <col min="5885" max="5885" width="28.5" style="7" customWidth="1"/>
    <col min="5886" max="5886" width="24.75" style="7" customWidth="1"/>
    <col min="5887" max="5887" width="39.75" style="7" customWidth="1"/>
    <col min="5888" max="5889" width="0" style="7" hidden="1" customWidth="1"/>
    <col min="5890" max="5890" width="30.25" style="7" customWidth="1"/>
    <col min="5891" max="5891" width="16.125" style="7" customWidth="1"/>
    <col min="5892" max="5893" width="9" style="7"/>
    <col min="5894" max="5894" width="15" style="7" customWidth="1"/>
    <col min="5895" max="5895" width="16.5" style="7" customWidth="1"/>
    <col min="5896" max="5896" width="15.25" style="7" customWidth="1"/>
    <col min="5897" max="6138" width="9" style="7"/>
    <col min="6139" max="6139" width="3.625" style="7" customWidth="1"/>
    <col min="6140" max="6140" width="3.875" style="7" customWidth="1"/>
    <col min="6141" max="6141" width="28.5" style="7" customWidth="1"/>
    <col min="6142" max="6142" width="24.75" style="7" customWidth="1"/>
    <col min="6143" max="6143" width="39.75" style="7" customWidth="1"/>
    <col min="6144" max="6145" width="0" style="7" hidden="1" customWidth="1"/>
    <col min="6146" max="6146" width="30.25" style="7" customWidth="1"/>
    <col min="6147" max="6147" width="16.125" style="7" customWidth="1"/>
    <col min="6148" max="6149" width="9" style="7"/>
    <col min="6150" max="6150" width="15" style="7" customWidth="1"/>
    <col min="6151" max="6151" width="16.5" style="7" customWidth="1"/>
    <col min="6152" max="6152" width="15.25" style="7" customWidth="1"/>
    <col min="6153" max="6394" width="9" style="7"/>
    <col min="6395" max="6395" width="3.625" style="7" customWidth="1"/>
    <col min="6396" max="6396" width="3.875" style="7" customWidth="1"/>
    <col min="6397" max="6397" width="28.5" style="7" customWidth="1"/>
    <col min="6398" max="6398" width="24.75" style="7" customWidth="1"/>
    <col min="6399" max="6399" width="39.75" style="7" customWidth="1"/>
    <col min="6400" max="6401" width="0" style="7" hidden="1" customWidth="1"/>
    <col min="6402" max="6402" width="30.25" style="7" customWidth="1"/>
    <col min="6403" max="6403" width="16.125" style="7" customWidth="1"/>
    <col min="6404" max="6405" width="9" style="7"/>
    <col min="6406" max="6406" width="15" style="7" customWidth="1"/>
    <col min="6407" max="6407" width="16.5" style="7" customWidth="1"/>
    <col min="6408" max="6408" width="15.25" style="7" customWidth="1"/>
    <col min="6409" max="6650" width="9" style="7"/>
    <col min="6651" max="6651" width="3.625" style="7" customWidth="1"/>
    <col min="6652" max="6652" width="3.875" style="7" customWidth="1"/>
    <col min="6653" max="6653" width="28.5" style="7" customWidth="1"/>
    <col min="6654" max="6654" width="24.75" style="7" customWidth="1"/>
    <col min="6655" max="6655" width="39.75" style="7" customWidth="1"/>
    <col min="6656" max="6657" width="0" style="7" hidden="1" customWidth="1"/>
    <col min="6658" max="6658" width="30.25" style="7" customWidth="1"/>
    <col min="6659" max="6659" width="16.125" style="7" customWidth="1"/>
    <col min="6660" max="6661" width="9" style="7"/>
    <col min="6662" max="6662" width="15" style="7" customWidth="1"/>
    <col min="6663" max="6663" width="16.5" style="7" customWidth="1"/>
    <col min="6664" max="6664" width="15.25" style="7" customWidth="1"/>
    <col min="6665" max="6906" width="9" style="7"/>
    <col min="6907" max="6907" width="3.625" style="7" customWidth="1"/>
    <col min="6908" max="6908" width="3.875" style="7" customWidth="1"/>
    <col min="6909" max="6909" width="28.5" style="7" customWidth="1"/>
    <col min="6910" max="6910" width="24.75" style="7" customWidth="1"/>
    <col min="6911" max="6911" width="39.75" style="7" customWidth="1"/>
    <col min="6912" max="6913" width="0" style="7" hidden="1" customWidth="1"/>
    <col min="6914" max="6914" width="30.25" style="7" customWidth="1"/>
    <col min="6915" max="6915" width="16.125" style="7" customWidth="1"/>
    <col min="6916" max="6917" width="9" style="7"/>
    <col min="6918" max="6918" width="15" style="7" customWidth="1"/>
    <col min="6919" max="6919" width="16.5" style="7" customWidth="1"/>
    <col min="6920" max="6920" width="15.25" style="7" customWidth="1"/>
    <col min="6921" max="7162" width="9" style="7"/>
    <col min="7163" max="7163" width="3.625" style="7" customWidth="1"/>
    <col min="7164" max="7164" width="3.875" style="7" customWidth="1"/>
    <col min="7165" max="7165" width="28.5" style="7" customWidth="1"/>
    <col min="7166" max="7166" width="24.75" style="7" customWidth="1"/>
    <col min="7167" max="7167" width="39.75" style="7" customWidth="1"/>
    <col min="7168" max="7169" width="0" style="7" hidden="1" customWidth="1"/>
    <col min="7170" max="7170" width="30.25" style="7" customWidth="1"/>
    <col min="7171" max="7171" width="16.125" style="7" customWidth="1"/>
    <col min="7172" max="7173" width="9" style="7"/>
    <col min="7174" max="7174" width="15" style="7" customWidth="1"/>
    <col min="7175" max="7175" width="16.5" style="7" customWidth="1"/>
    <col min="7176" max="7176" width="15.25" style="7" customWidth="1"/>
    <col min="7177" max="7418" width="9" style="7"/>
    <col min="7419" max="7419" width="3.625" style="7" customWidth="1"/>
    <col min="7420" max="7420" width="3.875" style="7" customWidth="1"/>
    <col min="7421" max="7421" width="28.5" style="7" customWidth="1"/>
    <col min="7422" max="7422" width="24.75" style="7" customWidth="1"/>
    <col min="7423" max="7423" width="39.75" style="7" customWidth="1"/>
    <col min="7424" max="7425" width="0" style="7" hidden="1" customWidth="1"/>
    <col min="7426" max="7426" width="30.25" style="7" customWidth="1"/>
    <col min="7427" max="7427" width="16.125" style="7" customWidth="1"/>
    <col min="7428" max="7429" width="9" style="7"/>
    <col min="7430" max="7430" width="15" style="7" customWidth="1"/>
    <col min="7431" max="7431" width="16.5" style="7" customWidth="1"/>
    <col min="7432" max="7432" width="15.25" style="7" customWidth="1"/>
    <col min="7433" max="7674" width="9" style="7"/>
    <col min="7675" max="7675" width="3.625" style="7" customWidth="1"/>
    <col min="7676" max="7676" width="3.875" style="7" customWidth="1"/>
    <col min="7677" max="7677" width="28.5" style="7" customWidth="1"/>
    <col min="7678" max="7678" width="24.75" style="7" customWidth="1"/>
    <col min="7679" max="7679" width="39.75" style="7" customWidth="1"/>
    <col min="7680" max="7681" width="0" style="7" hidden="1" customWidth="1"/>
    <col min="7682" max="7682" width="30.25" style="7" customWidth="1"/>
    <col min="7683" max="7683" width="16.125" style="7" customWidth="1"/>
    <col min="7684" max="7685" width="9" style="7"/>
    <col min="7686" max="7686" width="15" style="7" customWidth="1"/>
    <col min="7687" max="7687" width="16.5" style="7" customWidth="1"/>
    <col min="7688" max="7688" width="15.25" style="7" customWidth="1"/>
    <col min="7689" max="7930" width="9" style="7"/>
    <col min="7931" max="7931" width="3.625" style="7" customWidth="1"/>
    <col min="7932" max="7932" width="3.875" style="7" customWidth="1"/>
    <col min="7933" max="7933" width="28.5" style="7" customWidth="1"/>
    <col min="7934" max="7934" width="24.75" style="7" customWidth="1"/>
    <col min="7935" max="7935" width="39.75" style="7" customWidth="1"/>
    <col min="7936" max="7937" width="0" style="7" hidden="1" customWidth="1"/>
    <col min="7938" max="7938" width="30.25" style="7" customWidth="1"/>
    <col min="7939" max="7939" width="16.125" style="7" customWidth="1"/>
    <col min="7940" max="7941" width="9" style="7"/>
    <col min="7942" max="7942" width="15" style="7" customWidth="1"/>
    <col min="7943" max="7943" width="16.5" style="7" customWidth="1"/>
    <col min="7944" max="7944" width="15.25" style="7" customWidth="1"/>
    <col min="7945" max="8186" width="9" style="7"/>
    <col min="8187" max="8187" width="3.625" style="7" customWidth="1"/>
    <col min="8188" max="8188" width="3.875" style="7" customWidth="1"/>
    <col min="8189" max="8189" width="28.5" style="7" customWidth="1"/>
    <col min="8190" max="8190" width="24.75" style="7" customWidth="1"/>
    <col min="8191" max="8191" width="39.75" style="7" customWidth="1"/>
    <col min="8192" max="8193" width="0" style="7" hidden="1" customWidth="1"/>
    <col min="8194" max="8194" width="30.25" style="7" customWidth="1"/>
    <col min="8195" max="8195" width="16.125" style="7" customWidth="1"/>
    <col min="8196" max="8197" width="9" style="7"/>
    <col min="8198" max="8198" width="15" style="7" customWidth="1"/>
    <col min="8199" max="8199" width="16.5" style="7" customWidth="1"/>
    <col min="8200" max="8200" width="15.25" style="7" customWidth="1"/>
    <col min="8201" max="8442" width="9" style="7"/>
    <col min="8443" max="8443" width="3.625" style="7" customWidth="1"/>
    <col min="8444" max="8444" width="3.875" style="7" customWidth="1"/>
    <col min="8445" max="8445" width="28.5" style="7" customWidth="1"/>
    <col min="8446" max="8446" width="24.75" style="7" customWidth="1"/>
    <col min="8447" max="8447" width="39.75" style="7" customWidth="1"/>
    <col min="8448" max="8449" width="0" style="7" hidden="1" customWidth="1"/>
    <col min="8450" max="8450" width="30.25" style="7" customWidth="1"/>
    <col min="8451" max="8451" width="16.125" style="7" customWidth="1"/>
    <col min="8452" max="8453" width="9" style="7"/>
    <col min="8454" max="8454" width="15" style="7" customWidth="1"/>
    <col min="8455" max="8455" width="16.5" style="7" customWidth="1"/>
    <col min="8456" max="8456" width="15.25" style="7" customWidth="1"/>
    <col min="8457" max="8698" width="9" style="7"/>
    <col min="8699" max="8699" width="3.625" style="7" customWidth="1"/>
    <col min="8700" max="8700" width="3.875" style="7" customWidth="1"/>
    <col min="8701" max="8701" width="28.5" style="7" customWidth="1"/>
    <col min="8702" max="8702" width="24.75" style="7" customWidth="1"/>
    <col min="8703" max="8703" width="39.75" style="7" customWidth="1"/>
    <col min="8704" max="8705" width="0" style="7" hidden="1" customWidth="1"/>
    <col min="8706" max="8706" width="30.25" style="7" customWidth="1"/>
    <col min="8707" max="8707" width="16.125" style="7" customWidth="1"/>
    <col min="8708" max="8709" width="9" style="7"/>
    <col min="8710" max="8710" width="15" style="7" customWidth="1"/>
    <col min="8711" max="8711" width="16.5" style="7" customWidth="1"/>
    <col min="8712" max="8712" width="15.25" style="7" customWidth="1"/>
    <col min="8713" max="8954" width="9" style="7"/>
    <col min="8955" max="8955" width="3.625" style="7" customWidth="1"/>
    <col min="8956" max="8956" width="3.875" style="7" customWidth="1"/>
    <col min="8957" max="8957" width="28.5" style="7" customWidth="1"/>
    <col min="8958" max="8958" width="24.75" style="7" customWidth="1"/>
    <col min="8959" max="8959" width="39.75" style="7" customWidth="1"/>
    <col min="8960" max="8961" width="0" style="7" hidden="1" customWidth="1"/>
    <col min="8962" max="8962" width="30.25" style="7" customWidth="1"/>
    <col min="8963" max="8963" width="16.125" style="7" customWidth="1"/>
    <col min="8964" max="8965" width="9" style="7"/>
    <col min="8966" max="8966" width="15" style="7" customWidth="1"/>
    <col min="8967" max="8967" width="16.5" style="7" customWidth="1"/>
    <col min="8968" max="8968" width="15.25" style="7" customWidth="1"/>
    <col min="8969" max="9210" width="9" style="7"/>
    <col min="9211" max="9211" width="3.625" style="7" customWidth="1"/>
    <col min="9212" max="9212" width="3.875" style="7" customWidth="1"/>
    <col min="9213" max="9213" width="28.5" style="7" customWidth="1"/>
    <col min="9214" max="9214" width="24.75" style="7" customWidth="1"/>
    <col min="9215" max="9215" width="39.75" style="7" customWidth="1"/>
    <col min="9216" max="9217" width="0" style="7" hidden="1" customWidth="1"/>
    <col min="9218" max="9218" width="30.25" style="7" customWidth="1"/>
    <col min="9219" max="9219" width="16.125" style="7" customWidth="1"/>
    <col min="9220" max="9221" width="9" style="7"/>
    <col min="9222" max="9222" width="15" style="7" customWidth="1"/>
    <col min="9223" max="9223" width="16.5" style="7" customWidth="1"/>
    <col min="9224" max="9224" width="15.25" style="7" customWidth="1"/>
    <col min="9225" max="9466" width="9" style="7"/>
    <col min="9467" max="9467" width="3.625" style="7" customWidth="1"/>
    <col min="9468" max="9468" width="3.875" style="7" customWidth="1"/>
    <col min="9469" max="9469" width="28.5" style="7" customWidth="1"/>
    <col min="9470" max="9470" width="24.75" style="7" customWidth="1"/>
    <col min="9471" max="9471" width="39.75" style="7" customWidth="1"/>
    <col min="9472" max="9473" width="0" style="7" hidden="1" customWidth="1"/>
    <col min="9474" max="9474" width="30.25" style="7" customWidth="1"/>
    <col min="9475" max="9475" width="16.125" style="7" customWidth="1"/>
    <col min="9476" max="9477" width="9" style="7"/>
    <col min="9478" max="9478" width="15" style="7" customWidth="1"/>
    <col min="9479" max="9479" width="16.5" style="7" customWidth="1"/>
    <col min="9480" max="9480" width="15.25" style="7" customWidth="1"/>
    <col min="9481" max="9722" width="9" style="7"/>
    <col min="9723" max="9723" width="3.625" style="7" customWidth="1"/>
    <col min="9724" max="9724" width="3.875" style="7" customWidth="1"/>
    <col min="9725" max="9725" width="28.5" style="7" customWidth="1"/>
    <col min="9726" max="9726" width="24.75" style="7" customWidth="1"/>
    <col min="9727" max="9727" width="39.75" style="7" customWidth="1"/>
    <col min="9728" max="9729" width="0" style="7" hidden="1" customWidth="1"/>
    <col min="9730" max="9730" width="30.25" style="7" customWidth="1"/>
    <col min="9731" max="9731" width="16.125" style="7" customWidth="1"/>
    <col min="9732" max="9733" width="9" style="7"/>
    <col min="9734" max="9734" width="15" style="7" customWidth="1"/>
    <col min="9735" max="9735" width="16.5" style="7" customWidth="1"/>
    <col min="9736" max="9736" width="15.25" style="7" customWidth="1"/>
    <col min="9737" max="9978" width="9" style="7"/>
    <col min="9979" max="9979" width="3.625" style="7" customWidth="1"/>
    <col min="9980" max="9980" width="3.875" style="7" customWidth="1"/>
    <col min="9981" max="9981" width="28.5" style="7" customWidth="1"/>
    <col min="9982" max="9982" width="24.75" style="7" customWidth="1"/>
    <col min="9983" max="9983" width="39.75" style="7" customWidth="1"/>
    <col min="9984" max="9985" width="0" style="7" hidden="1" customWidth="1"/>
    <col min="9986" max="9986" width="30.25" style="7" customWidth="1"/>
    <col min="9987" max="9987" width="16.125" style="7" customWidth="1"/>
    <col min="9988" max="9989" width="9" style="7"/>
    <col min="9990" max="9990" width="15" style="7" customWidth="1"/>
    <col min="9991" max="9991" width="16.5" style="7" customWidth="1"/>
    <col min="9992" max="9992" width="15.25" style="7" customWidth="1"/>
    <col min="9993" max="10234" width="9" style="7"/>
    <col min="10235" max="10235" width="3.625" style="7" customWidth="1"/>
    <col min="10236" max="10236" width="3.875" style="7" customWidth="1"/>
    <col min="10237" max="10237" width="28.5" style="7" customWidth="1"/>
    <col min="10238" max="10238" width="24.75" style="7" customWidth="1"/>
    <col min="10239" max="10239" width="39.75" style="7" customWidth="1"/>
    <col min="10240" max="10241" width="0" style="7" hidden="1" customWidth="1"/>
    <col min="10242" max="10242" width="30.25" style="7" customWidth="1"/>
    <col min="10243" max="10243" width="16.125" style="7" customWidth="1"/>
    <col min="10244" max="10245" width="9" style="7"/>
    <col min="10246" max="10246" width="15" style="7" customWidth="1"/>
    <col min="10247" max="10247" width="16.5" style="7" customWidth="1"/>
    <col min="10248" max="10248" width="15.25" style="7" customWidth="1"/>
    <col min="10249" max="10490" width="9" style="7"/>
    <col min="10491" max="10491" width="3.625" style="7" customWidth="1"/>
    <col min="10492" max="10492" width="3.875" style="7" customWidth="1"/>
    <col min="10493" max="10493" width="28.5" style="7" customWidth="1"/>
    <col min="10494" max="10494" width="24.75" style="7" customWidth="1"/>
    <col min="10495" max="10495" width="39.75" style="7" customWidth="1"/>
    <col min="10496" max="10497" width="0" style="7" hidden="1" customWidth="1"/>
    <col min="10498" max="10498" width="30.25" style="7" customWidth="1"/>
    <col min="10499" max="10499" width="16.125" style="7" customWidth="1"/>
    <col min="10500" max="10501" width="9" style="7"/>
    <col min="10502" max="10502" width="15" style="7" customWidth="1"/>
    <col min="10503" max="10503" width="16.5" style="7" customWidth="1"/>
    <col min="10504" max="10504" width="15.25" style="7" customWidth="1"/>
    <col min="10505" max="10746" width="9" style="7"/>
    <col min="10747" max="10747" width="3.625" style="7" customWidth="1"/>
    <col min="10748" max="10748" width="3.875" style="7" customWidth="1"/>
    <col min="10749" max="10749" width="28.5" style="7" customWidth="1"/>
    <col min="10750" max="10750" width="24.75" style="7" customWidth="1"/>
    <col min="10751" max="10751" width="39.75" style="7" customWidth="1"/>
    <col min="10752" max="10753" width="0" style="7" hidden="1" customWidth="1"/>
    <col min="10754" max="10754" width="30.25" style="7" customWidth="1"/>
    <col min="10755" max="10755" width="16.125" style="7" customWidth="1"/>
    <col min="10756" max="10757" width="9" style="7"/>
    <col min="10758" max="10758" width="15" style="7" customWidth="1"/>
    <col min="10759" max="10759" width="16.5" style="7" customWidth="1"/>
    <col min="10760" max="10760" width="15.25" style="7" customWidth="1"/>
    <col min="10761" max="11002" width="9" style="7"/>
    <col min="11003" max="11003" width="3.625" style="7" customWidth="1"/>
    <col min="11004" max="11004" width="3.875" style="7" customWidth="1"/>
    <col min="11005" max="11005" width="28.5" style="7" customWidth="1"/>
    <col min="11006" max="11006" width="24.75" style="7" customWidth="1"/>
    <col min="11007" max="11007" width="39.75" style="7" customWidth="1"/>
    <col min="11008" max="11009" width="0" style="7" hidden="1" customWidth="1"/>
    <col min="11010" max="11010" width="30.25" style="7" customWidth="1"/>
    <col min="11011" max="11011" width="16.125" style="7" customWidth="1"/>
    <col min="11012" max="11013" width="9" style="7"/>
    <col min="11014" max="11014" width="15" style="7" customWidth="1"/>
    <col min="11015" max="11015" width="16.5" style="7" customWidth="1"/>
    <col min="11016" max="11016" width="15.25" style="7" customWidth="1"/>
    <col min="11017" max="11258" width="9" style="7"/>
    <col min="11259" max="11259" width="3.625" style="7" customWidth="1"/>
    <col min="11260" max="11260" width="3.875" style="7" customWidth="1"/>
    <col min="11261" max="11261" width="28.5" style="7" customWidth="1"/>
    <col min="11262" max="11262" width="24.75" style="7" customWidth="1"/>
    <col min="11263" max="11263" width="39.75" style="7" customWidth="1"/>
    <col min="11264" max="11265" width="0" style="7" hidden="1" customWidth="1"/>
    <col min="11266" max="11266" width="30.25" style="7" customWidth="1"/>
    <col min="11267" max="11267" width="16.125" style="7" customWidth="1"/>
    <col min="11268" max="11269" width="9" style="7"/>
    <col min="11270" max="11270" width="15" style="7" customWidth="1"/>
    <col min="11271" max="11271" width="16.5" style="7" customWidth="1"/>
    <col min="11272" max="11272" width="15.25" style="7" customWidth="1"/>
    <col min="11273" max="11514" width="9" style="7"/>
    <col min="11515" max="11515" width="3.625" style="7" customWidth="1"/>
    <col min="11516" max="11516" width="3.875" style="7" customWidth="1"/>
    <col min="11517" max="11517" width="28.5" style="7" customWidth="1"/>
    <col min="11518" max="11518" width="24.75" style="7" customWidth="1"/>
    <col min="11519" max="11519" width="39.75" style="7" customWidth="1"/>
    <col min="11520" max="11521" width="0" style="7" hidden="1" customWidth="1"/>
    <col min="11522" max="11522" width="30.25" style="7" customWidth="1"/>
    <col min="11523" max="11523" width="16.125" style="7" customWidth="1"/>
    <col min="11524" max="11525" width="9" style="7"/>
    <col min="11526" max="11526" width="15" style="7" customWidth="1"/>
    <col min="11527" max="11527" width="16.5" style="7" customWidth="1"/>
    <col min="11528" max="11528" width="15.25" style="7" customWidth="1"/>
    <col min="11529" max="11770" width="9" style="7"/>
    <col min="11771" max="11771" width="3.625" style="7" customWidth="1"/>
    <col min="11772" max="11772" width="3.875" style="7" customWidth="1"/>
    <col min="11773" max="11773" width="28.5" style="7" customWidth="1"/>
    <col min="11774" max="11774" width="24.75" style="7" customWidth="1"/>
    <col min="11775" max="11775" width="39.75" style="7" customWidth="1"/>
    <col min="11776" max="11777" width="0" style="7" hidden="1" customWidth="1"/>
    <col min="11778" max="11778" width="30.25" style="7" customWidth="1"/>
    <col min="11779" max="11779" width="16.125" style="7" customWidth="1"/>
    <col min="11780" max="11781" width="9" style="7"/>
    <col min="11782" max="11782" width="15" style="7" customWidth="1"/>
    <col min="11783" max="11783" width="16.5" style="7" customWidth="1"/>
    <col min="11784" max="11784" width="15.25" style="7" customWidth="1"/>
    <col min="11785" max="12026" width="9" style="7"/>
    <col min="12027" max="12027" width="3.625" style="7" customWidth="1"/>
    <col min="12028" max="12028" width="3.875" style="7" customWidth="1"/>
    <col min="12029" max="12029" width="28.5" style="7" customWidth="1"/>
    <col min="12030" max="12030" width="24.75" style="7" customWidth="1"/>
    <col min="12031" max="12031" width="39.75" style="7" customWidth="1"/>
    <col min="12032" max="12033" width="0" style="7" hidden="1" customWidth="1"/>
    <col min="12034" max="12034" width="30.25" style="7" customWidth="1"/>
    <col min="12035" max="12035" width="16.125" style="7" customWidth="1"/>
    <col min="12036" max="12037" width="9" style="7"/>
    <col min="12038" max="12038" width="15" style="7" customWidth="1"/>
    <col min="12039" max="12039" width="16.5" style="7" customWidth="1"/>
    <col min="12040" max="12040" width="15.25" style="7" customWidth="1"/>
    <col min="12041" max="12282" width="9" style="7"/>
    <col min="12283" max="12283" width="3.625" style="7" customWidth="1"/>
    <col min="12284" max="12284" width="3.875" style="7" customWidth="1"/>
    <col min="12285" max="12285" width="28.5" style="7" customWidth="1"/>
    <col min="12286" max="12286" width="24.75" style="7" customWidth="1"/>
    <col min="12287" max="12287" width="39.75" style="7" customWidth="1"/>
    <col min="12288" max="12289" width="0" style="7" hidden="1" customWidth="1"/>
    <col min="12290" max="12290" width="30.25" style="7" customWidth="1"/>
    <col min="12291" max="12291" width="16.125" style="7" customWidth="1"/>
    <col min="12292" max="12293" width="9" style="7"/>
    <col min="12294" max="12294" width="15" style="7" customWidth="1"/>
    <col min="12295" max="12295" width="16.5" style="7" customWidth="1"/>
    <col min="12296" max="12296" width="15.25" style="7" customWidth="1"/>
    <col min="12297" max="12538" width="9" style="7"/>
    <col min="12539" max="12539" width="3.625" style="7" customWidth="1"/>
    <col min="12540" max="12540" width="3.875" style="7" customWidth="1"/>
    <col min="12541" max="12541" width="28.5" style="7" customWidth="1"/>
    <col min="12542" max="12542" width="24.75" style="7" customWidth="1"/>
    <col min="12543" max="12543" width="39.75" style="7" customWidth="1"/>
    <col min="12544" max="12545" width="0" style="7" hidden="1" customWidth="1"/>
    <col min="12546" max="12546" width="30.25" style="7" customWidth="1"/>
    <col min="12547" max="12547" width="16.125" style="7" customWidth="1"/>
    <col min="12548" max="12549" width="9" style="7"/>
    <col min="12550" max="12550" width="15" style="7" customWidth="1"/>
    <col min="12551" max="12551" width="16.5" style="7" customWidth="1"/>
    <col min="12552" max="12552" width="15.25" style="7" customWidth="1"/>
    <col min="12553" max="12794" width="9" style="7"/>
    <col min="12795" max="12795" width="3.625" style="7" customWidth="1"/>
    <col min="12796" max="12796" width="3.875" style="7" customWidth="1"/>
    <col min="12797" max="12797" width="28.5" style="7" customWidth="1"/>
    <col min="12798" max="12798" width="24.75" style="7" customWidth="1"/>
    <col min="12799" max="12799" width="39.75" style="7" customWidth="1"/>
    <col min="12800" max="12801" width="0" style="7" hidden="1" customWidth="1"/>
    <col min="12802" max="12802" width="30.25" style="7" customWidth="1"/>
    <col min="12803" max="12803" width="16.125" style="7" customWidth="1"/>
    <col min="12804" max="12805" width="9" style="7"/>
    <col min="12806" max="12806" width="15" style="7" customWidth="1"/>
    <col min="12807" max="12807" width="16.5" style="7" customWidth="1"/>
    <col min="12808" max="12808" width="15.25" style="7" customWidth="1"/>
    <col min="12809" max="13050" width="9" style="7"/>
    <col min="13051" max="13051" width="3.625" style="7" customWidth="1"/>
    <col min="13052" max="13052" width="3.875" style="7" customWidth="1"/>
    <col min="13053" max="13053" width="28.5" style="7" customWidth="1"/>
    <col min="13054" max="13054" width="24.75" style="7" customWidth="1"/>
    <col min="13055" max="13055" width="39.75" style="7" customWidth="1"/>
    <col min="13056" max="13057" width="0" style="7" hidden="1" customWidth="1"/>
    <col min="13058" max="13058" width="30.25" style="7" customWidth="1"/>
    <col min="13059" max="13059" width="16.125" style="7" customWidth="1"/>
    <col min="13060" max="13061" width="9" style="7"/>
    <col min="13062" max="13062" width="15" style="7" customWidth="1"/>
    <col min="13063" max="13063" width="16.5" style="7" customWidth="1"/>
    <col min="13064" max="13064" width="15.25" style="7" customWidth="1"/>
    <col min="13065" max="13306" width="9" style="7"/>
    <col min="13307" max="13307" width="3.625" style="7" customWidth="1"/>
    <col min="13308" max="13308" width="3.875" style="7" customWidth="1"/>
    <col min="13309" max="13309" width="28.5" style="7" customWidth="1"/>
    <col min="13310" max="13310" width="24.75" style="7" customWidth="1"/>
    <col min="13311" max="13311" width="39.75" style="7" customWidth="1"/>
    <col min="13312" max="13313" width="0" style="7" hidden="1" customWidth="1"/>
    <col min="13314" max="13314" width="30.25" style="7" customWidth="1"/>
    <col min="13315" max="13315" width="16.125" style="7" customWidth="1"/>
    <col min="13316" max="13317" width="9" style="7"/>
    <col min="13318" max="13318" width="15" style="7" customWidth="1"/>
    <col min="13319" max="13319" width="16.5" style="7" customWidth="1"/>
    <col min="13320" max="13320" width="15.25" style="7" customWidth="1"/>
    <col min="13321" max="13562" width="9" style="7"/>
    <col min="13563" max="13563" width="3.625" style="7" customWidth="1"/>
    <col min="13564" max="13564" width="3.875" style="7" customWidth="1"/>
    <col min="13565" max="13565" width="28.5" style="7" customWidth="1"/>
    <col min="13566" max="13566" width="24.75" style="7" customWidth="1"/>
    <col min="13567" max="13567" width="39.75" style="7" customWidth="1"/>
    <col min="13568" max="13569" width="0" style="7" hidden="1" customWidth="1"/>
    <col min="13570" max="13570" width="30.25" style="7" customWidth="1"/>
    <col min="13571" max="13571" width="16.125" style="7" customWidth="1"/>
    <col min="13572" max="13573" width="9" style="7"/>
    <col min="13574" max="13574" width="15" style="7" customWidth="1"/>
    <col min="13575" max="13575" width="16.5" style="7" customWidth="1"/>
    <col min="13576" max="13576" width="15.25" style="7" customWidth="1"/>
    <col min="13577" max="13818" width="9" style="7"/>
    <col min="13819" max="13819" width="3.625" style="7" customWidth="1"/>
    <col min="13820" max="13820" width="3.875" style="7" customWidth="1"/>
    <col min="13821" max="13821" width="28.5" style="7" customWidth="1"/>
    <col min="13822" max="13822" width="24.75" style="7" customWidth="1"/>
    <col min="13823" max="13823" width="39.75" style="7" customWidth="1"/>
    <col min="13824" max="13825" width="0" style="7" hidden="1" customWidth="1"/>
    <col min="13826" max="13826" width="30.25" style="7" customWidth="1"/>
    <col min="13827" max="13827" width="16.125" style="7" customWidth="1"/>
    <col min="13828" max="13829" width="9" style="7"/>
    <col min="13830" max="13830" width="15" style="7" customWidth="1"/>
    <col min="13831" max="13831" width="16.5" style="7" customWidth="1"/>
    <col min="13832" max="13832" width="15.25" style="7" customWidth="1"/>
    <col min="13833" max="14074" width="9" style="7"/>
    <col min="14075" max="14075" width="3.625" style="7" customWidth="1"/>
    <col min="14076" max="14076" width="3.875" style="7" customWidth="1"/>
    <col min="14077" max="14077" width="28.5" style="7" customWidth="1"/>
    <col min="14078" max="14078" width="24.75" style="7" customWidth="1"/>
    <col min="14079" max="14079" width="39.75" style="7" customWidth="1"/>
    <col min="14080" max="14081" width="0" style="7" hidden="1" customWidth="1"/>
    <col min="14082" max="14082" width="30.25" style="7" customWidth="1"/>
    <col min="14083" max="14083" width="16.125" style="7" customWidth="1"/>
    <col min="14084" max="14085" width="9" style="7"/>
    <col min="14086" max="14086" width="15" style="7" customWidth="1"/>
    <col min="14087" max="14087" width="16.5" style="7" customWidth="1"/>
    <col min="14088" max="14088" width="15.25" style="7" customWidth="1"/>
    <col min="14089" max="14330" width="9" style="7"/>
    <col min="14331" max="14331" width="3.625" style="7" customWidth="1"/>
    <col min="14332" max="14332" width="3.875" style="7" customWidth="1"/>
    <col min="14333" max="14333" width="28.5" style="7" customWidth="1"/>
    <col min="14334" max="14334" width="24.75" style="7" customWidth="1"/>
    <col min="14335" max="14335" width="39.75" style="7" customWidth="1"/>
    <col min="14336" max="14337" width="0" style="7" hidden="1" customWidth="1"/>
    <col min="14338" max="14338" width="30.25" style="7" customWidth="1"/>
    <col min="14339" max="14339" width="16.125" style="7" customWidth="1"/>
    <col min="14340" max="14341" width="9" style="7"/>
    <col min="14342" max="14342" width="15" style="7" customWidth="1"/>
    <col min="14343" max="14343" width="16.5" style="7" customWidth="1"/>
    <col min="14344" max="14344" width="15.25" style="7" customWidth="1"/>
    <col min="14345" max="14586" width="9" style="7"/>
    <col min="14587" max="14587" width="3.625" style="7" customWidth="1"/>
    <col min="14588" max="14588" width="3.875" style="7" customWidth="1"/>
    <col min="14589" max="14589" width="28.5" style="7" customWidth="1"/>
    <col min="14590" max="14590" width="24.75" style="7" customWidth="1"/>
    <col min="14591" max="14591" width="39.75" style="7" customWidth="1"/>
    <col min="14592" max="14593" width="0" style="7" hidden="1" customWidth="1"/>
    <col min="14594" max="14594" width="30.25" style="7" customWidth="1"/>
    <col min="14595" max="14595" width="16.125" style="7" customWidth="1"/>
    <col min="14596" max="14597" width="9" style="7"/>
    <col min="14598" max="14598" width="15" style="7" customWidth="1"/>
    <col min="14599" max="14599" width="16.5" style="7" customWidth="1"/>
    <col min="14600" max="14600" width="15.25" style="7" customWidth="1"/>
    <col min="14601" max="14842" width="9" style="7"/>
    <col min="14843" max="14843" width="3.625" style="7" customWidth="1"/>
    <col min="14844" max="14844" width="3.875" style="7" customWidth="1"/>
    <col min="14845" max="14845" width="28.5" style="7" customWidth="1"/>
    <col min="14846" max="14846" width="24.75" style="7" customWidth="1"/>
    <col min="14847" max="14847" width="39.75" style="7" customWidth="1"/>
    <col min="14848" max="14849" width="0" style="7" hidden="1" customWidth="1"/>
    <col min="14850" max="14850" width="30.25" style="7" customWidth="1"/>
    <col min="14851" max="14851" width="16.125" style="7" customWidth="1"/>
    <col min="14852" max="14853" width="9" style="7"/>
    <col min="14854" max="14854" width="15" style="7" customWidth="1"/>
    <col min="14855" max="14855" width="16.5" style="7" customWidth="1"/>
    <col min="14856" max="14856" width="15.25" style="7" customWidth="1"/>
    <col min="14857" max="15098" width="9" style="7"/>
    <col min="15099" max="15099" width="3.625" style="7" customWidth="1"/>
    <col min="15100" max="15100" width="3.875" style="7" customWidth="1"/>
    <col min="15101" max="15101" width="28.5" style="7" customWidth="1"/>
    <col min="15102" max="15102" width="24.75" style="7" customWidth="1"/>
    <col min="15103" max="15103" width="39.75" style="7" customWidth="1"/>
    <col min="15104" max="15105" width="0" style="7" hidden="1" customWidth="1"/>
    <col min="15106" max="15106" width="30.25" style="7" customWidth="1"/>
    <col min="15107" max="15107" width="16.125" style="7" customWidth="1"/>
    <col min="15108" max="15109" width="9" style="7"/>
    <col min="15110" max="15110" width="15" style="7" customWidth="1"/>
    <col min="15111" max="15111" width="16.5" style="7" customWidth="1"/>
    <col min="15112" max="15112" width="15.25" style="7" customWidth="1"/>
    <col min="15113" max="15354" width="9" style="7"/>
    <col min="15355" max="15355" width="3.625" style="7" customWidth="1"/>
    <col min="15356" max="15356" width="3.875" style="7" customWidth="1"/>
    <col min="15357" max="15357" width="28.5" style="7" customWidth="1"/>
    <col min="15358" max="15358" width="24.75" style="7" customWidth="1"/>
    <col min="15359" max="15359" width="39.75" style="7" customWidth="1"/>
    <col min="15360" max="15361" width="0" style="7" hidden="1" customWidth="1"/>
    <col min="15362" max="15362" width="30.25" style="7" customWidth="1"/>
    <col min="15363" max="15363" width="16.125" style="7" customWidth="1"/>
    <col min="15364" max="15365" width="9" style="7"/>
    <col min="15366" max="15366" width="15" style="7" customWidth="1"/>
    <col min="15367" max="15367" width="16.5" style="7" customWidth="1"/>
    <col min="15368" max="15368" width="15.25" style="7" customWidth="1"/>
    <col min="15369" max="15610" width="9" style="7"/>
    <col min="15611" max="15611" width="3.625" style="7" customWidth="1"/>
    <col min="15612" max="15612" width="3.875" style="7" customWidth="1"/>
    <col min="15613" max="15613" width="28.5" style="7" customWidth="1"/>
    <col min="15614" max="15614" width="24.75" style="7" customWidth="1"/>
    <col min="15615" max="15615" width="39.75" style="7" customWidth="1"/>
    <col min="15616" max="15617" width="0" style="7" hidden="1" customWidth="1"/>
    <col min="15618" max="15618" width="30.25" style="7" customWidth="1"/>
    <col min="15619" max="15619" width="16.125" style="7" customWidth="1"/>
    <col min="15620" max="15621" width="9" style="7"/>
    <col min="15622" max="15622" width="15" style="7" customWidth="1"/>
    <col min="15623" max="15623" width="16.5" style="7" customWidth="1"/>
    <col min="15624" max="15624" width="15.25" style="7" customWidth="1"/>
    <col min="15625" max="15866" width="9" style="7"/>
    <col min="15867" max="15867" width="3.625" style="7" customWidth="1"/>
    <col min="15868" max="15868" width="3.875" style="7" customWidth="1"/>
    <col min="15869" max="15869" width="28.5" style="7" customWidth="1"/>
    <col min="15870" max="15870" width="24.75" style="7" customWidth="1"/>
    <col min="15871" max="15871" width="39.75" style="7" customWidth="1"/>
    <col min="15872" max="15873" width="0" style="7" hidden="1" customWidth="1"/>
    <col min="15874" max="15874" width="30.25" style="7" customWidth="1"/>
    <col min="15875" max="15875" width="16.125" style="7" customWidth="1"/>
    <col min="15876" max="15877" width="9" style="7"/>
    <col min="15878" max="15878" width="15" style="7" customWidth="1"/>
    <col min="15879" max="15879" width="16.5" style="7" customWidth="1"/>
    <col min="15880" max="15880" width="15.25" style="7" customWidth="1"/>
    <col min="15881" max="16122" width="9" style="7"/>
    <col min="16123" max="16123" width="3.625" style="7" customWidth="1"/>
    <col min="16124" max="16124" width="3.875" style="7" customWidth="1"/>
    <col min="16125" max="16125" width="28.5" style="7" customWidth="1"/>
    <col min="16126" max="16126" width="24.75" style="7" customWidth="1"/>
    <col min="16127" max="16127" width="39.75" style="7" customWidth="1"/>
    <col min="16128" max="16129" width="0" style="7" hidden="1" customWidth="1"/>
    <col min="16130" max="16130" width="30.25" style="7" customWidth="1"/>
    <col min="16131" max="16131" width="16.125" style="7" customWidth="1"/>
    <col min="16132" max="16133" width="9" style="7"/>
    <col min="16134" max="16134" width="15" style="7" customWidth="1"/>
    <col min="16135" max="16135" width="16.5" style="7" customWidth="1"/>
    <col min="16136" max="16136" width="15.25" style="7" customWidth="1"/>
    <col min="16137" max="16384" width="9" style="7"/>
  </cols>
  <sheetData>
    <row r="1" spans="1:8" ht="35.25">
      <c r="A1" s="38" t="s">
        <v>64</v>
      </c>
      <c r="B1" s="38"/>
      <c r="C1" s="38"/>
      <c r="D1" s="38"/>
      <c r="E1" s="38"/>
    </row>
    <row r="2" spans="1:8" ht="24.75" customHeight="1"/>
    <row r="3" spans="1:8">
      <c r="A3" s="39" t="s">
        <v>130</v>
      </c>
      <c r="B3" s="39"/>
      <c r="C3" s="40" t="s">
        <v>66</v>
      </c>
      <c r="D3" s="40"/>
      <c r="E3" s="9"/>
      <c r="H3" s="9"/>
    </row>
    <row r="4" spans="1:8" ht="24.75" customHeight="1">
      <c r="A4" s="41" t="s">
        <v>42</v>
      </c>
      <c r="B4" s="42"/>
      <c r="C4" s="10" t="s">
        <v>129</v>
      </c>
      <c r="D4" s="11" t="s">
        <v>46</v>
      </c>
      <c r="E4" s="10" t="s">
        <v>122</v>
      </c>
      <c r="F4" s="7" t="s">
        <v>36</v>
      </c>
      <c r="H4" s="12" t="s">
        <v>84</v>
      </c>
    </row>
    <row r="5" spans="1:8" ht="24.75" customHeight="1">
      <c r="A5" s="13"/>
      <c r="B5" s="36" t="s">
        <v>113</v>
      </c>
      <c r="C5" s="14" t="s">
        <v>62</v>
      </c>
      <c r="D5" s="15">
        <f>공종별내역서!F29</f>
        <v>0</v>
      </c>
      <c r="E5" s="16"/>
      <c r="G5" s="7" t="s">
        <v>36</v>
      </c>
      <c r="H5" s="17"/>
    </row>
    <row r="6" spans="1:8" ht="24.75" customHeight="1">
      <c r="A6" s="13"/>
      <c r="B6" s="36"/>
      <c r="C6" s="18" t="s">
        <v>81</v>
      </c>
      <c r="D6" s="19"/>
      <c r="E6" s="20"/>
      <c r="H6" s="21"/>
    </row>
    <row r="7" spans="1:8" ht="24.75" customHeight="1">
      <c r="A7" s="13" t="s">
        <v>36</v>
      </c>
      <c r="B7" s="37"/>
      <c r="C7" s="18" t="s">
        <v>16</v>
      </c>
      <c r="D7" s="19">
        <f>ROUNDDOWN(SUM(D5:D6),0)</f>
        <v>0</v>
      </c>
      <c r="E7" s="20"/>
      <c r="H7" s="21"/>
    </row>
    <row r="8" spans="1:8" ht="24.75" customHeight="1">
      <c r="A8" s="22" t="s">
        <v>58</v>
      </c>
      <c r="B8" s="35" t="s">
        <v>115</v>
      </c>
      <c r="C8" s="18" t="s">
        <v>63</v>
      </c>
      <c r="D8" s="19">
        <f>공종별내역서!H29</f>
        <v>0</v>
      </c>
      <c r="E8" s="20"/>
      <c r="H8" s="21"/>
    </row>
    <row r="9" spans="1:8" ht="24.75" customHeight="1">
      <c r="A9" s="22" t="s">
        <v>145</v>
      </c>
      <c r="B9" s="36"/>
      <c r="C9" s="18" t="s">
        <v>61</v>
      </c>
      <c r="D9" s="19">
        <f>D8*0.096</f>
        <v>0</v>
      </c>
      <c r="E9" s="20" t="s">
        <v>24</v>
      </c>
      <c r="H9" s="23" t="s">
        <v>148</v>
      </c>
    </row>
    <row r="10" spans="1:8" ht="24.75" customHeight="1">
      <c r="A10" s="22" t="s">
        <v>146</v>
      </c>
      <c r="B10" s="37"/>
      <c r="C10" s="18" t="s">
        <v>16</v>
      </c>
      <c r="D10" s="19">
        <f>ROUNDDOWN(SUM(D8:D9),0)</f>
        <v>0</v>
      </c>
      <c r="E10" s="20"/>
      <c r="H10" s="21"/>
    </row>
    <row r="11" spans="1:8" ht="24.75" customHeight="1">
      <c r="A11" s="22" t="s">
        <v>147</v>
      </c>
      <c r="B11" s="24"/>
      <c r="C11" s="18" t="s">
        <v>79</v>
      </c>
      <c r="D11" s="19">
        <f>D10*0.038</f>
        <v>0</v>
      </c>
      <c r="E11" s="20" t="s">
        <v>13</v>
      </c>
      <c r="H11" s="21" t="s">
        <v>149</v>
      </c>
    </row>
    <row r="12" spans="1:8" ht="24.75" customHeight="1">
      <c r="A12" s="13"/>
      <c r="B12" s="25" t="s">
        <v>143</v>
      </c>
      <c r="C12" s="18" t="s">
        <v>80</v>
      </c>
      <c r="D12" s="19">
        <f>D10*0.0087</f>
        <v>0</v>
      </c>
      <c r="E12" s="20" t="s">
        <v>12</v>
      </c>
      <c r="H12" s="23" t="s">
        <v>150</v>
      </c>
    </row>
    <row r="13" spans="1:8" ht="24.75" customHeight="1">
      <c r="A13" s="13" t="s">
        <v>36</v>
      </c>
      <c r="B13" s="25"/>
      <c r="C13" s="18" t="s">
        <v>78</v>
      </c>
      <c r="D13" s="19">
        <f>(D7+D10)*0.0303</f>
        <v>0</v>
      </c>
      <c r="E13" s="20" t="s">
        <v>23</v>
      </c>
      <c r="H13" s="21" t="s">
        <v>151</v>
      </c>
    </row>
    <row r="14" spans="1:8" ht="24.75" customHeight="1">
      <c r="A14" s="13"/>
      <c r="B14" s="25" t="s">
        <v>144</v>
      </c>
      <c r="C14" s="18" t="s">
        <v>77</v>
      </c>
      <c r="D14" s="19">
        <f>(D7+D8)*0.003</f>
        <v>0</v>
      </c>
      <c r="E14" s="20" t="s">
        <v>21</v>
      </c>
      <c r="H14" s="21" t="s">
        <v>152</v>
      </c>
    </row>
    <row r="15" spans="1:8" ht="24.75" customHeight="1">
      <c r="A15" s="13"/>
      <c r="B15" s="24"/>
      <c r="C15" s="18" t="s">
        <v>16</v>
      </c>
      <c r="D15" s="19">
        <f>ROUNDDOWN(SUM(D11:D14),0)</f>
        <v>0</v>
      </c>
      <c r="E15" s="20"/>
      <c r="H15" s="21"/>
    </row>
    <row r="16" spans="1:8" ht="24.75" customHeight="1">
      <c r="A16" s="33" t="s">
        <v>76</v>
      </c>
      <c r="B16" s="34"/>
      <c r="C16" s="34"/>
      <c r="D16" s="19">
        <f>(D7+D10+D15)*0.06</f>
        <v>0</v>
      </c>
      <c r="E16" s="20" t="s">
        <v>26</v>
      </c>
      <c r="H16" s="21" t="s">
        <v>153</v>
      </c>
    </row>
    <row r="17" spans="1:10" ht="24.75" customHeight="1">
      <c r="A17" s="33" t="s">
        <v>14</v>
      </c>
      <c r="B17" s="34"/>
      <c r="C17" s="34"/>
      <c r="D17" s="19">
        <f>ROUNDDOWN((D10+D15+D16)*0.1051,0)</f>
        <v>0</v>
      </c>
      <c r="E17" s="20" t="s">
        <v>2</v>
      </c>
      <c r="H17" s="21" t="s">
        <v>154</v>
      </c>
      <c r="J17" s="8"/>
    </row>
    <row r="18" spans="1:10" ht="24.75" customHeight="1">
      <c r="A18" s="33" t="s">
        <v>142</v>
      </c>
      <c r="B18" s="34"/>
      <c r="C18" s="34"/>
      <c r="D18" s="19"/>
      <c r="E18" s="20"/>
      <c r="H18" s="21"/>
      <c r="J18" s="8"/>
    </row>
    <row r="19" spans="1:10" ht="24.75" customHeight="1">
      <c r="A19" s="33" t="s">
        <v>74</v>
      </c>
      <c r="B19" s="34"/>
      <c r="C19" s="34"/>
      <c r="D19" s="19">
        <f>SUM(D7,D10,D15,D15:D18)</f>
        <v>0</v>
      </c>
      <c r="E19" s="20"/>
      <c r="H19" s="21"/>
      <c r="J19" s="8"/>
    </row>
    <row r="20" spans="1:10" ht="24.75" customHeight="1">
      <c r="A20" s="33" t="s">
        <v>73</v>
      </c>
      <c r="B20" s="34"/>
      <c r="C20" s="34"/>
      <c r="D20" s="19">
        <f>D19*0.1</f>
        <v>0</v>
      </c>
      <c r="E20" s="20"/>
      <c r="H20" s="21"/>
      <c r="J20" s="8"/>
    </row>
    <row r="21" spans="1:10" ht="24.75" customHeight="1">
      <c r="A21" s="31" t="s">
        <v>11</v>
      </c>
      <c r="B21" s="32"/>
      <c r="C21" s="32"/>
      <c r="D21" s="26">
        <f>TRUNC(SUM(D19:D20),-3)</f>
        <v>0</v>
      </c>
      <c r="E21" s="27"/>
      <c r="H21" s="28" t="s">
        <v>155</v>
      </c>
    </row>
    <row r="22" spans="1:10" ht="14.1" customHeight="1"/>
    <row r="35" spans="4:4">
      <c r="D35" s="7"/>
    </row>
    <row r="36" spans="4:4">
      <c r="D36" s="7"/>
    </row>
    <row r="37" spans="4:4">
      <c r="D37" s="7"/>
    </row>
    <row r="38" spans="4:4">
      <c r="D38" s="7"/>
    </row>
  </sheetData>
  <mergeCells count="12">
    <mergeCell ref="B8:B10"/>
    <mergeCell ref="A1:E1"/>
    <mergeCell ref="A3:B3"/>
    <mergeCell ref="C3:D3"/>
    <mergeCell ref="A4:B4"/>
    <mergeCell ref="B5:B7"/>
    <mergeCell ref="A21:C21"/>
    <mergeCell ref="A16:C16"/>
    <mergeCell ref="A17:C17"/>
    <mergeCell ref="A19:C19"/>
    <mergeCell ref="A20:C20"/>
    <mergeCell ref="A18:C18"/>
  </mergeCells>
  <phoneticPr fontId="7" type="noConversion"/>
  <printOptions horizontalCentered="1" verticalCentered="1"/>
  <pageMargins left="0.74763888120651245" right="0.34000000357627869" top="0.19666667282581329" bottom="0.39347222447395325" header="0.51152777671813965" footer="0.39347222447395325"/>
  <pageSetup paperSize="9" scale="91" orientation="landscape" r:id="rId1"/>
  <colBreaks count="1" manualBreakCount="1">
    <brk id="8" max="16383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>
    <pageSetUpPr fitToPage="1"/>
  </sheetPr>
  <dimension ref="A1:AV29"/>
  <sheetViews>
    <sheetView view="pageBreakPreview" zoomScale="80" zoomScaleNormal="80" zoomScaleSheetLayoutView="80" workbookViewId="0">
      <pane xSplit="4" ySplit="3" topLeftCell="E4" activePane="bottomRight" state="frozen"/>
      <selection pane="topRight" activeCell="E1" sqref="E1"/>
      <selection pane="bottomLeft" activeCell="A4" sqref="A4"/>
      <selection pane="bottomRight" activeCell="J28" sqref="J28"/>
    </sheetView>
  </sheetViews>
  <sheetFormatPr defaultColWidth="9" defaultRowHeight="16.5"/>
  <cols>
    <col min="1" max="1" width="23.75" customWidth="1"/>
    <col min="2" max="2" width="28.25" customWidth="1"/>
    <col min="3" max="3" width="4.625" customWidth="1"/>
    <col min="4" max="4" width="8.625" customWidth="1"/>
    <col min="5" max="8" width="13.625" customWidth="1"/>
    <col min="9" max="9" width="7.5" bestFit="1" customWidth="1"/>
    <col min="10" max="10" width="8.5" bestFit="1" customWidth="1"/>
    <col min="11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>
      <c r="A1" s="44" t="s">
        <v>20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</row>
    <row r="2" spans="1:48" ht="30" customHeight="1">
      <c r="A2" s="45" t="s">
        <v>65</v>
      </c>
      <c r="B2" s="45" t="s">
        <v>67</v>
      </c>
      <c r="C2" s="45" t="s">
        <v>39</v>
      </c>
      <c r="D2" s="45" t="s">
        <v>45</v>
      </c>
      <c r="E2" s="45" t="s">
        <v>85</v>
      </c>
      <c r="F2" s="45"/>
      <c r="G2" s="45" t="s">
        <v>90</v>
      </c>
      <c r="H2" s="45"/>
      <c r="I2" s="45" t="s">
        <v>69</v>
      </c>
      <c r="J2" s="45"/>
      <c r="K2" s="45" t="s">
        <v>71</v>
      </c>
      <c r="L2" s="45"/>
      <c r="M2" s="45" t="s">
        <v>84</v>
      </c>
      <c r="N2" s="43" t="s">
        <v>92</v>
      </c>
      <c r="O2" s="43" t="s">
        <v>52</v>
      </c>
      <c r="P2" s="43" t="s">
        <v>43</v>
      </c>
      <c r="Q2" s="43" t="s">
        <v>94</v>
      </c>
      <c r="R2" s="43" t="s">
        <v>50</v>
      </c>
      <c r="S2" s="43" t="s">
        <v>53</v>
      </c>
      <c r="T2" s="43" t="s">
        <v>38</v>
      </c>
      <c r="U2" s="43" t="s">
        <v>82</v>
      </c>
      <c r="V2" s="43" t="s">
        <v>87</v>
      </c>
      <c r="W2" s="43" t="s">
        <v>51</v>
      </c>
      <c r="X2" s="43" t="s">
        <v>88</v>
      </c>
      <c r="Y2" s="43" t="s">
        <v>96</v>
      </c>
      <c r="Z2" s="43" t="s">
        <v>97</v>
      </c>
      <c r="AA2" s="43" t="s">
        <v>83</v>
      </c>
      <c r="AB2" s="43" t="s">
        <v>100</v>
      </c>
      <c r="AC2" s="43" t="s">
        <v>104</v>
      </c>
      <c r="AD2" s="43" t="s">
        <v>137</v>
      </c>
      <c r="AE2" s="43" t="s">
        <v>138</v>
      </c>
      <c r="AF2" s="43" t="s">
        <v>139</v>
      </c>
      <c r="AG2" s="43" t="s">
        <v>136</v>
      </c>
      <c r="AH2" s="43" t="s">
        <v>99</v>
      </c>
      <c r="AI2" s="43" t="s">
        <v>86</v>
      </c>
      <c r="AJ2" s="43" t="s">
        <v>102</v>
      </c>
      <c r="AK2" s="43" t="s">
        <v>98</v>
      </c>
      <c r="AL2" s="43" t="s">
        <v>103</v>
      </c>
      <c r="AM2" s="43" t="s">
        <v>140</v>
      </c>
      <c r="AN2" s="43" t="s">
        <v>101</v>
      </c>
      <c r="AO2" s="43" t="s">
        <v>105</v>
      </c>
      <c r="AP2" s="43" t="s">
        <v>110</v>
      </c>
      <c r="AQ2" s="43" t="s">
        <v>108</v>
      </c>
      <c r="AR2" s="43" t="s">
        <v>107</v>
      </c>
      <c r="AS2" s="43" t="s">
        <v>89</v>
      </c>
      <c r="AT2" s="43" t="s">
        <v>93</v>
      </c>
      <c r="AU2" s="43" t="s">
        <v>109</v>
      </c>
      <c r="AV2" s="43" t="s">
        <v>111</v>
      </c>
    </row>
    <row r="3" spans="1:48" ht="30" customHeight="1">
      <c r="A3" s="45"/>
      <c r="B3" s="45"/>
      <c r="C3" s="45"/>
      <c r="D3" s="45"/>
      <c r="E3" s="2" t="s">
        <v>95</v>
      </c>
      <c r="F3" s="2" t="s">
        <v>91</v>
      </c>
      <c r="G3" s="2" t="s">
        <v>95</v>
      </c>
      <c r="H3" s="2" t="s">
        <v>91</v>
      </c>
      <c r="I3" s="2" t="s">
        <v>95</v>
      </c>
      <c r="J3" s="2" t="s">
        <v>91</v>
      </c>
      <c r="K3" s="2" t="s">
        <v>95</v>
      </c>
      <c r="L3" s="2" t="s">
        <v>91</v>
      </c>
      <c r="M3" s="45"/>
      <c r="N3" s="43"/>
      <c r="O3" s="43"/>
      <c r="P3" s="43"/>
      <c r="Q3" s="43"/>
      <c r="R3" s="43"/>
      <c r="S3" s="43"/>
      <c r="T3" s="43"/>
      <c r="U3" s="43"/>
      <c r="V3" s="43"/>
      <c r="W3" s="43"/>
      <c r="X3" s="43"/>
      <c r="Y3" s="43"/>
      <c r="Z3" s="43"/>
      <c r="AA3" s="43"/>
      <c r="AB3" s="43"/>
      <c r="AC3" s="43"/>
      <c r="AD3" s="43"/>
      <c r="AE3" s="43"/>
      <c r="AF3" s="43"/>
      <c r="AG3" s="43"/>
      <c r="AH3" s="43"/>
      <c r="AI3" s="43"/>
      <c r="AJ3" s="43"/>
      <c r="AK3" s="43"/>
      <c r="AL3" s="43"/>
      <c r="AM3" s="43"/>
      <c r="AN3" s="43"/>
      <c r="AO3" s="43"/>
      <c r="AP3" s="43"/>
      <c r="AQ3" s="43"/>
      <c r="AR3" s="43"/>
      <c r="AS3" s="43"/>
      <c r="AT3" s="43"/>
      <c r="AU3" s="43"/>
      <c r="AV3" s="43"/>
    </row>
    <row r="4" spans="1:48" ht="30" customHeight="1">
      <c r="A4" s="4" t="s">
        <v>15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1"/>
      <c r="O4" s="1"/>
      <c r="P4" s="1"/>
      <c r="Q4" s="3" t="s">
        <v>57</v>
      </c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</row>
    <row r="5" spans="1:48" ht="30" customHeight="1">
      <c r="A5" s="29" t="s">
        <v>128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1"/>
      <c r="O5" s="1"/>
      <c r="P5" s="1"/>
      <c r="Q5" s="3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</row>
    <row r="6" spans="1:48" ht="30" customHeight="1">
      <c r="A6" s="4" t="s">
        <v>119</v>
      </c>
      <c r="B6" s="4" t="s">
        <v>118</v>
      </c>
      <c r="C6" s="4" t="s">
        <v>55</v>
      </c>
      <c r="D6" s="5">
        <v>25</v>
      </c>
      <c r="E6" s="6"/>
      <c r="F6" s="6">
        <f t="shared" ref="F6:F13" si="0">TRUNC(E6*D6,0)</f>
        <v>0</v>
      </c>
      <c r="G6" s="6"/>
      <c r="H6" s="6">
        <f t="shared" ref="H6:H11" si="1">TRUNC(G6*D6,0)</f>
        <v>0</v>
      </c>
      <c r="I6" s="6"/>
      <c r="J6" s="6">
        <f t="shared" ref="J6:J11" si="2">TRUNC(I6*D6,0)</f>
        <v>0</v>
      </c>
      <c r="K6" s="6">
        <f t="shared" ref="K6:L13" si="3">TRUNC(E6+G6+I6,0)</f>
        <v>0</v>
      </c>
      <c r="L6" s="6">
        <f t="shared" si="3"/>
        <v>0</v>
      </c>
      <c r="M6" s="4" t="s">
        <v>40</v>
      </c>
      <c r="N6" s="3" t="s">
        <v>30</v>
      </c>
      <c r="O6" s="3" t="s">
        <v>40</v>
      </c>
      <c r="P6" s="3" t="s">
        <v>40</v>
      </c>
      <c r="Q6" s="3" t="s">
        <v>57</v>
      </c>
      <c r="R6" s="3" t="s">
        <v>48</v>
      </c>
      <c r="S6" s="3" t="s">
        <v>49</v>
      </c>
      <c r="T6" s="3" t="s">
        <v>49</v>
      </c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3" t="s">
        <v>40</v>
      </c>
      <c r="AS6" s="3" t="s">
        <v>40</v>
      </c>
      <c r="AT6" s="1"/>
      <c r="AU6" s="3" t="s">
        <v>1</v>
      </c>
      <c r="AV6" s="1">
        <v>8</v>
      </c>
    </row>
    <row r="7" spans="1:48" ht="30" customHeight="1">
      <c r="A7" s="4" t="s">
        <v>119</v>
      </c>
      <c r="B7" s="4" t="s">
        <v>116</v>
      </c>
      <c r="C7" s="4" t="s">
        <v>55</v>
      </c>
      <c r="D7" s="5">
        <v>38</v>
      </c>
      <c r="E7" s="6"/>
      <c r="F7" s="6">
        <f t="shared" si="0"/>
        <v>0</v>
      </c>
      <c r="G7" s="6"/>
      <c r="H7" s="6">
        <f t="shared" si="1"/>
        <v>0</v>
      </c>
      <c r="I7" s="6"/>
      <c r="J7" s="6">
        <f t="shared" si="2"/>
        <v>0</v>
      </c>
      <c r="K7" s="6">
        <f t="shared" si="3"/>
        <v>0</v>
      </c>
      <c r="L7" s="6">
        <f t="shared" si="3"/>
        <v>0</v>
      </c>
      <c r="M7" s="4" t="s">
        <v>40</v>
      </c>
      <c r="N7" s="3" t="s">
        <v>27</v>
      </c>
      <c r="O7" s="3" t="s">
        <v>40</v>
      </c>
      <c r="P7" s="3" t="s">
        <v>40</v>
      </c>
      <c r="Q7" s="3" t="s">
        <v>57</v>
      </c>
      <c r="R7" s="3" t="s">
        <v>48</v>
      </c>
      <c r="S7" s="3" t="s">
        <v>49</v>
      </c>
      <c r="T7" s="3" t="s">
        <v>49</v>
      </c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3" t="s">
        <v>40</v>
      </c>
      <c r="AS7" s="3" t="s">
        <v>40</v>
      </c>
      <c r="AT7" s="1"/>
      <c r="AU7" s="3" t="s">
        <v>9</v>
      </c>
      <c r="AV7" s="1">
        <v>9</v>
      </c>
    </row>
    <row r="8" spans="1:48" ht="30" customHeight="1">
      <c r="A8" s="4" t="s">
        <v>119</v>
      </c>
      <c r="B8" s="4" t="s">
        <v>117</v>
      </c>
      <c r="C8" s="4" t="s">
        <v>55</v>
      </c>
      <c r="D8" s="5">
        <v>103</v>
      </c>
      <c r="E8" s="6"/>
      <c r="F8" s="6">
        <f t="shared" si="0"/>
        <v>0</v>
      </c>
      <c r="G8" s="6"/>
      <c r="H8" s="6">
        <f t="shared" si="1"/>
        <v>0</v>
      </c>
      <c r="I8" s="6"/>
      <c r="J8" s="6">
        <f t="shared" si="2"/>
        <v>0</v>
      </c>
      <c r="K8" s="6">
        <f t="shared" si="3"/>
        <v>0</v>
      </c>
      <c r="L8" s="6">
        <f t="shared" si="3"/>
        <v>0</v>
      </c>
      <c r="M8" s="4" t="s">
        <v>40</v>
      </c>
      <c r="N8" s="3" t="s">
        <v>30</v>
      </c>
      <c r="O8" s="3" t="s">
        <v>40</v>
      </c>
      <c r="P8" s="3" t="s">
        <v>40</v>
      </c>
      <c r="Q8" s="3" t="s">
        <v>57</v>
      </c>
      <c r="R8" s="3" t="s">
        <v>48</v>
      </c>
      <c r="S8" s="3" t="s">
        <v>49</v>
      </c>
      <c r="T8" s="3" t="s">
        <v>49</v>
      </c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3" t="s">
        <v>40</v>
      </c>
      <c r="AS8" s="3" t="s">
        <v>40</v>
      </c>
      <c r="AT8" s="1"/>
      <c r="AU8" s="3" t="s">
        <v>1</v>
      </c>
      <c r="AV8" s="1">
        <v>8</v>
      </c>
    </row>
    <row r="9" spans="1:48" ht="30" customHeight="1">
      <c r="A9" s="4" t="s">
        <v>126</v>
      </c>
      <c r="B9" s="4" t="s">
        <v>116</v>
      </c>
      <c r="C9" s="4" t="s">
        <v>55</v>
      </c>
      <c r="D9" s="5">
        <v>31</v>
      </c>
      <c r="E9" s="6"/>
      <c r="F9" s="6">
        <f t="shared" si="0"/>
        <v>0</v>
      </c>
      <c r="G9" s="6"/>
      <c r="H9" s="6">
        <f t="shared" si="1"/>
        <v>0</v>
      </c>
      <c r="I9" s="6"/>
      <c r="J9" s="6">
        <f t="shared" si="2"/>
        <v>0</v>
      </c>
      <c r="K9" s="6">
        <f t="shared" si="3"/>
        <v>0</v>
      </c>
      <c r="L9" s="6">
        <f t="shared" si="3"/>
        <v>0</v>
      </c>
      <c r="M9" s="4" t="s">
        <v>40</v>
      </c>
      <c r="N9" s="3" t="s">
        <v>27</v>
      </c>
      <c r="O9" s="3" t="s">
        <v>40</v>
      </c>
      <c r="P9" s="3" t="s">
        <v>40</v>
      </c>
      <c r="Q9" s="3" t="s">
        <v>57</v>
      </c>
      <c r="R9" s="3" t="s">
        <v>48</v>
      </c>
      <c r="S9" s="3" t="s">
        <v>49</v>
      </c>
      <c r="T9" s="3" t="s">
        <v>49</v>
      </c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3" t="s">
        <v>40</v>
      </c>
      <c r="AS9" s="3" t="s">
        <v>40</v>
      </c>
      <c r="AT9" s="1"/>
      <c r="AU9" s="3" t="s">
        <v>9</v>
      </c>
      <c r="AV9" s="1">
        <v>9</v>
      </c>
    </row>
    <row r="10" spans="1:48" ht="30" customHeight="1">
      <c r="A10" s="4" t="s">
        <v>126</v>
      </c>
      <c r="B10" s="4" t="s">
        <v>117</v>
      </c>
      <c r="C10" s="4" t="s">
        <v>55</v>
      </c>
      <c r="D10" s="5">
        <v>27</v>
      </c>
      <c r="E10" s="6"/>
      <c r="F10" s="6">
        <f t="shared" si="0"/>
        <v>0</v>
      </c>
      <c r="G10" s="6"/>
      <c r="H10" s="6">
        <f t="shared" si="1"/>
        <v>0</v>
      </c>
      <c r="I10" s="6"/>
      <c r="J10" s="6">
        <f t="shared" si="2"/>
        <v>0</v>
      </c>
      <c r="K10" s="6">
        <f t="shared" si="3"/>
        <v>0</v>
      </c>
      <c r="L10" s="6">
        <f t="shared" si="3"/>
        <v>0</v>
      </c>
      <c r="M10" s="4" t="s">
        <v>40</v>
      </c>
      <c r="N10" s="3" t="s">
        <v>30</v>
      </c>
      <c r="O10" s="3" t="s">
        <v>40</v>
      </c>
      <c r="P10" s="3" t="s">
        <v>40</v>
      </c>
      <c r="Q10" s="3" t="s">
        <v>57</v>
      </c>
      <c r="R10" s="3" t="s">
        <v>48</v>
      </c>
      <c r="S10" s="3" t="s">
        <v>49</v>
      </c>
      <c r="T10" s="3" t="s">
        <v>49</v>
      </c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3" t="s">
        <v>40</v>
      </c>
      <c r="AS10" s="3" t="s">
        <v>40</v>
      </c>
      <c r="AT10" s="1"/>
      <c r="AU10" s="3" t="s">
        <v>1</v>
      </c>
      <c r="AV10" s="1">
        <v>8</v>
      </c>
    </row>
    <row r="11" spans="1:48" ht="30" customHeight="1">
      <c r="A11" s="4" t="s">
        <v>126</v>
      </c>
      <c r="B11" s="4" t="s">
        <v>60</v>
      </c>
      <c r="C11" s="4" t="s">
        <v>55</v>
      </c>
      <c r="D11" s="5">
        <v>21</v>
      </c>
      <c r="E11" s="6"/>
      <c r="F11" s="6">
        <f t="shared" si="0"/>
        <v>0</v>
      </c>
      <c r="G11" s="6"/>
      <c r="H11" s="6">
        <f t="shared" si="1"/>
        <v>0</v>
      </c>
      <c r="I11" s="6"/>
      <c r="J11" s="6">
        <f t="shared" si="2"/>
        <v>0</v>
      </c>
      <c r="K11" s="6">
        <f t="shared" si="3"/>
        <v>0</v>
      </c>
      <c r="L11" s="6">
        <f t="shared" si="3"/>
        <v>0</v>
      </c>
      <c r="M11" s="4" t="s">
        <v>40</v>
      </c>
      <c r="N11" s="3" t="s">
        <v>30</v>
      </c>
      <c r="O11" s="3" t="s">
        <v>40</v>
      </c>
      <c r="P11" s="3" t="s">
        <v>40</v>
      </c>
      <c r="Q11" s="3" t="s">
        <v>57</v>
      </c>
      <c r="R11" s="3" t="s">
        <v>48</v>
      </c>
      <c r="S11" s="3" t="s">
        <v>49</v>
      </c>
      <c r="T11" s="3" t="s">
        <v>49</v>
      </c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3" t="s">
        <v>40</v>
      </c>
      <c r="AS11" s="3" t="s">
        <v>40</v>
      </c>
      <c r="AT11" s="1"/>
      <c r="AU11" s="3" t="s">
        <v>1</v>
      </c>
      <c r="AV11" s="1">
        <v>8</v>
      </c>
    </row>
    <row r="12" spans="1:48" ht="30" customHeight="1">
      <c r="A12" s="5" t="s">
        <v>135</v>
      </c>
      <c r="B12" s="5" t="s">
        <v>75</v>
      </c>
      <c r="C12" s="5" t="s">
        <v>41</v>
      </c>
      <c r="D12" s="5">
        <v>1</v>
      </c>
      <c r="E12" s="6"/>
      <c r="F12" s="6">
        <f t="shared" si="0"/>
        <v>0</v>
      </c>
      <c r="G12" s="6"/>
      <c r="H12" s="6"/>
      <c r="I12" s="6"/>
      <c r="J12" s="6"/>
      <c r="K12" s="6">
        <f t="shared" si="3"/>
        <v>0</v>
      </c>
      <c r="L12" s="6">
        <f t="shared" si="3"/>
        <v>0</v>
      </c>
      <c r="M12" s="4"/>
      <c r="N12" s="3"/>
      <c r="O12" s="3"/>
      <c r="P12" s="3"/>
      <c r="Q12" s="3"/>
      <c r="R12" s="3"/>
      <c r="S12" s="3"/>
      <c r="T12" s="3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3"/>
      <c r="AS12" s="3"/>
      <c r="AT12" s="1"/>
      <c r="AU12" s="3"/>
      <c r="AV12" s="1"/>
    </row>
    <row r="13" spans="1:48" ht="30" customHeight="1">
      <c r="A13" s="5" t="s">
        <v>124</v>
      </c>
      <c r="B13" s="5" t="s">
        <v>134</v>
      </c>
      <c r="C13" s="4" t="s">
        <v>44</v>
      </c>
      <c r="D13" s="5">
        <v>6.4</v>
      </c>
      <c r="E13" s="6"/>
      <c r="F13" s="6">
        <f t="shared" si="0"/>
        <v>0</v>
      </c>
      <c r="G13" s="6"/>
      <c r="H13" s="6">
        <f>TRUNC(G13*D13,0)</f>
        <v>0</v>
      </c>
      <c r="I13" s="6"/>
      <c r="J13" s="6">
        <f>TRUNC(I13*D13,0)</f>
        <v>0</v>
      </c>
      <c r="K13" s="6">
        <f t="shared" si="3"/>
        <v>0</v>
      </c>
      <c r="L13" s="6">
        <f t="shared" si="3"/>
        <v>0</v>
      </c>
      <c r="M13" s="4" t="s">
        <v>40</v>
      </c>
      <c r="N13" s="3" t="s">
        <v>28</v>
      </c>
      <c r="O13" s="3" t="s">
        <v>40</v>
      </c>
      <c r="P13" s="3" t="s">
        <v>40</v>
      </c>
      <c r="Q13" s="3" t="s">
        <v>57</v>
      </c>
      <c r="R13" s="3" t="s">
        <v>48</v>
      </c>
      <c r="S13" s="3" t="s">
        <v>49</v>
      </c>
      <c r="T13" s="3" t="s">
        <v>49</v>
      </c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3" t="s">
        <v>40</v>
      </c>
      <c r="AS13" s="3" t="s">
        <v>40</v>
      </c>
      <c r="AT13" s="1"/>
      <c r="AU13" s="3" t="s">
        <v>6</v>
      </c>
      <c r="AV13" s="1">
        <v>2</v>
      </c>
    </row>
    <row r="14" spans="1:48" ht="30" customHeight="1">
      <c r="A14" s="29" t="s">
        <v>132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1"/>
      <c r="O14" s="1"/>
      <c r="P14" s="1"/>
      <c r="Q14" s="3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</row>
    <row r="15" spans="1:48" ht="30" customHeight="1">
      <c r="A15" s="5" t="s">
        <v>121</v>
      </c>
      <c r="B15" s="5"/>
      <c r="C15" s="5" t="s">
        <v>47</v>
      </c>
      <c r="D15" s="5">
        <v>14</v>
      </c>
      <c r="E15" s="6"/>
      <c r="F15" s="6">
        <f t="shared" ref="F15:F21" si="4">TRUNC(E15*D15,0)</f>
        <v>0</v>
      </c>
      <c r="G15" s="6"/>
      <c r="H15" s="6">
        <f>TRUNC(G15*D15,0)</f>
        <v>0</v>
      </c>
      <c r="I15" s="5"/>
      <c r="J15" s="5"/>
      <c r="K15" s="6">
        <f t="shared" ref="K15:L21" si="5">TRUNC(E15+G15+I15,0)</f>
        <v>0</v>
      </c>
      <c r="L15" s="6">
        <f t="shared" si="5"/>
        <v>0</v>
      </c>
      <c r="M15" s="5"/>
      <c r="N15" s="1"/>
      <c r="O15" s="1"/>
      <c r="P15" s="1"/>
      <c r="Q15" s="3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</row>
    <row r="16" spans="1:48" ht="30" customHeight="1">
      <c r="A16" s="4" t="s">
        <v>120</v>
      </c>
      <c r="B16" s="4" t="s">
        <v>18</v>
      </c>
      <c r="C16" s="4" t="s">
        <v>56</v>
      </c>
      <c r="D16" s="5">
        <v>28</v>
      </c>
      <c r="E16" s="6"/>
      <c r="F16" s="6">
        <f t="shared" si="4"/>
        <v>0</v>
      </c>
      <c r="G16" s="6"/>
      <c r="H16" s="6">
        <f>TRUNC(G16*D16,0)</f>
        <v>0</v>
      </c>
      <c r="I16" s="6"/>
      <c r="J16" s="6">
        <f>TRUNC(I16*D16,0)</f>
        <v>0</v>
      </c>
      <c r="K16" s="6">
        <f t="shared" si="5"/>
        <v>0</v>
      </c>
      <c r="L16" s="6">
        <f t="shared" si="5"/>
        <v>0</v>
      </c>
      <c r="M16" s="4" t="s">
        <v>40</v>
      </c>
      <c r="N16" s="3" t="s">
        <v>31</v>
      </c>
      <c r="O16" s="3" t="s">
        <v>40</v>
      </c>
      <c r="P16" s="3" t="s">
        <v>40</v>
      </c>
      <c r="Q16" s="3" t="s">
        <v>57</v>
      </c>
      <c r="R16" s="3" t="s">
        <v>48</v>
      </c>
      <c r="S16" s="3" t="s">
        <v>49</v>
      </c>
      <c r="T16" s="3" t="s">
        <v>49</v>
      </c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3" t="s">
        <v>40</v>
      </c>
      <c r="AS16" s="3" t="s">
        <v>40</v>
      </c>
      <c r="AT16" s="1"/>
      <c r="AU16" s="3" t="s">
        <v>0</v>
      </c>
      <c r="AV16" s="1">
        <v>7</v>
      </c>
    </row>
    <row r="17" spans="1:48" ht="30" customHeight="1">
      <c r="A17" s="4" t="s">
        <v>120</v>
      </c>
      <c r="B17" s="4" t="s">
        <v>17</v>
      </c>
      <c r="C17" s="4" t="s">
        <v>56</v>
      </c>
      <c r="D17" s="5">
        <v>76</v>
      </c>
      <c r="E17" s="6"/>
      <c r="F17" s="6">
        <f t="shared" si="4"/>
        <v>0</v>
      </c>
      <c r="G17" s="6"/>
      <c r="H17" s="6">
        <f>TRUNC(G17*D17,0)</f>
        <v>0</v>
      </c>
      <c r="I17" s="6"/>
      <c r="J17" s="6">
        <f>TRUNC(I17*D17,0)</f>
        <v>0</v>
      </c>
      <c r="K17" s="6">
        <f t="shared" si="5"/>
        <v>0</v>
      </c>
      <c r="L17" s="6">
        <f t="shared" si="5"/>
        <v>0</v>
      </c>
      <c r="M17" s="4" t="s">
        <v>40</v>
      </c>
      <c r="N17" s="3" t="s">
        <v>31</v>
      </c>
      <c r="O17" s="3" t="s">
        <v>40</v>
      </c>
      <c r="P17" s="3" t="s">
        <v>40</v>
      </c>
      <c r="Q17" s="3" t="s">
        <v>57</v>
      </c>
      <c r="R17" s="3" t="s">
        <v>48</v>
      </c>
      <c r="S17" s="3" t="s">
        <v>49</v>
      </c>
      <c r="T17" s="3" t="s">
        <v>49</v>
      </c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3" t="s">
        <v>40</v>
      </c>
      <c r="AS17" s="3" t="s">
        <v>40</v>
      </c>
      <c r="AT17" s="1"/>
      <c r="AU17" s="3" t="s">
        <v>0</v>
      </c>
      <c r="AV17" s="1">
        <v>7</v>
      </c>
    </row>
    <row r="18" spans="1:48" ht="30" customHeight="1">
      <c r="A18" s="4" t="s">
        <v>120</v>
      </c>
      <c r="B18" s="4" t="s">
        <v>10</v>
      </c>
      <c r="C18" s="4" t="s">
        <v>56</v>
      </c>
      <c r="D18" s="5">
        <v>187</v>
      </c>
      <c r="E18" s="6"/>
      <c r="F18" s="6">
        <f t="shared" si="4"/>
        <v>0</v>
      </c>
      <c r="G18" s="6"/>
      <c r="H18" s="6">
        <f>TRUNC(G18*D18,0)</f>
        <v>0</v>
      </c>
      <c r="I18" s="6"/>
      <c r="J18" s="6">
        <f>TRUNC(I18*D18,0)</f>
        <v>0</v>
      </c>
      <c r="K18" s="6">
        <f t="shared" si="5"/>
        <v>0</v>
      </c>
      <c r="L18" s="6">
        <f t="shared" si="5"/>
        <v>0</v>
      </c>
      <c r="M18" s="4" t="s">
        <v>40</v>
      </c>
      <c r="N18" s="3" t="s">
        <v>35</v>
      </c>
      <c r="O18" s="3" t="s">
        <v>40</v>
      </c>
      <c r="P18" s="3" t="s">
        <v>40</v>
      </c>
      <c r="Q18" s="3" t="s">
        <v>57</v>
      </c>
      <c r="R18" s="3" t="s">
        <v>48</v>
      </c>
      <c r="S18" s="3" t="s">
        <v>49</v>
      </c>
      <c r="T18" s="3" t="s">
        <v>49</v>
      </c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3" t="s">
        <v>40</v>
      </c>
      <c r="AS18" s="3" t="s">
        <v>40</v>
      </c>
      <c r="AT18" s="1"/>
      <c r="AU18" s="3" t="s">
        <v>4</v>
      </c>
      <c r="AV18" s="1">
        <v>6</v>
      </c>
    </row>
    <row r="19" spans="1:48" ht="30" customHeight="1">
      <c r="A19" s="4" t="s">
        <v>120</v>
      </c>
      <c r="B19" s="4" t="s">
        <v>19</v>
      </c>
      <c r="C19" s="4" t="s">
        <v>56</v>
      </c>
      <c r="D19" s="5">
        <v>24</v>
      </c>
      <c r="E19" s="6"/>
      <c r="F19" s="6">
        <f t="shared" si="4"/>
        <v>0</v>
      </c>
      <c r="G19" s="6"/>
      <c r="H19" s="6">
        <f>TRUNC(G19*D19,0)</f>
        <v>0</v>
      </c>
      <c r="I19" s="6"/>
      <c r="J19" s="6">
        <f>TRUNC(I19*D19,0)</f>
        <v>0</v>
      </c>
      <c r="K19" s="6">
        <f t="shared" si="5"/>
        <v>0</v>
      </c>
      <c r="L19" s="6">
        <f t="shared" si="5"/>
        <v>0</v>
      </c>
      <c r="M19" s="4" t="s">
        <v>40</v>
      </c>
      <c r="N19" s="3" t="s">
        <v>35</v>
      </c>
      <c r="O19" s="3" t="s">
        <v>40</v>
      </c>
      <c r="P19" s="3" t="s">
        <v>40</v>
      </c>
      <c r="Q19" s="3" t="s">
        <v>57</v>
      </c>
      <c r="R19" s="3" t="s">
        <v>48</v>
      </c>
      <c r="S19" s="3" t="s">
        <v>49</v>
      </c>
      <c r="T19" s="3" t="s">
        <v>49</v>
      </c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3" t="s">
        <v>40</v>
      </c>
      <c r="AS19" s="3" t="s">
        <v>40</v>
      </c>
      <c r="AT19" s="1"/>
      <c r="AU19" s="3" t="s">
        <v>4</v>
      </c>
      <c r="AV19" s="1">
        <v>6</v>
      </c>
    </row>
    <row r="20" spans="1:48" ht="30" customHeight="1">
      <c r="A20" s="5" t="s">
        <v>127</v>
      </c>
      <c r="B20" s="5" t="s">
        <v>68</v>
      </c>
      <c r="C20" s="5" t="s">
        <v>41</v>
      </c>
      <c r="D20" s="5">
        <v>1</v>
      </c>
      <c r="E20" s="6"/>
      <c r="F20" s="6">
        <f t="shared" si="4"/>
        <v>0</v>
      </c>
      <c r="G20" s="5"/>
      <c r="H20" s="5"/>
      <c r="I20" s="5"/>
      <c r="J20" s="5"/>
      <c r="K20" s="6">
        <f t="shared" si="5"/>
        <v>0</v>
      </c>
      <c r="L20" s="6">
        <f t="shared" si="5"/>
        <v>0</v>
      </c>
      <c r="M20" s="5"/>
      <c r="N20" s="1"/>
      <c r="O20" s="1"/>
      <c r="P20" s="1"/>
      <c r="Q20" s="3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</row>
    <row r="21" spans="1:48" ht="30" customHeight="1">
      <c r="A21" s="4" t="s">
        <v>72</v>
      </c>
      <c r="B21" s="4" t="s">
        <v>25</v>
      </c>
      <c r="C21" s="4" t="s">
        <v>54</v>
      </c>
      <c r="D21" s="5">
        <v>1</v>
      </c>
      <c r="E21" s="46"/>
      <c r="F21" s="46">
        <f t="shared" si="4"/>
        <v>0</v>
      </c>
      <c r="G21" s="46"/>
      <c r="H21" s="46">
        <f>TRUNC(G21*D21,0)</f>
        <v>0</v>
      </c>
      <c r="I21" s="46"/>
      <c r="J21" s="46">
        <f>TRUNC(I21*D21,0)</f>
        <v>0</v>
      </c>
      <c r="K21" s="46">
        <f t="shared" si="5"/>
        <v>0</v>
      </c>
      <c r="L21" s="46">
        <f t="shared" si="5"/>
        <v>0</v>
      </c>
      <c r="M21" s="47" t="s">
        <v>40</v>
      </c>
      <c r="N21" s="3" t="s">
        <v>29</v>
      </c>
      <c r="O21" s="3" t="s">
        <v>40</v>
      </c>
      <c r="P21" s="3" t="s">
        <v>40</v>
      </c>
      <c r="Q21" s="3" t="s">
        <v>57</v>
      </c>
      <c r="R21" s="3" t="s">
        <v>48</v>
      </c>
      <c r="S21" s="3" t="s">
        <v>49</v>
      </c>
      <c r="T21" s="3" t="s">
        <v>49</v>
      </c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3" t="s">
        <v>40</v>
      </c>
      <c r="AS21" s="3" t="s">
        <v>40</v>
      </c>
      <c r="AT21" s="1"/>
      <c r="AU21" s="3" t="s">
        <v>7</v>
      </c>
      <c r="AV21" s="1">
        <v>2</v>
      </c>
    </row>
    <row r="22" spans="1:48" ht="30" customHeight="1">
      <c r="A22" s="29" t="s">
        <v>123</v>
      </c>
      <c r="B22" s="5"/>
      <c r="C22" s="5"/>
      <c r="D22" s="5"/>
      <c r="E22" s="46"/>
      <c r="F22" s="48"/>
      <c r="G22" s="48"/>
      <c r="H22" s="48"/>
      <c r="I22" s="48"/>
      <c r="J22" s="48"/>
      <c r="K22" s="48"/>
      <c r="L22" s="48"/>
      <c r="M22" s="48"/>
      <c r="N22" s="1"/>
      <c r="O22" s="1"/>
      <c r="P22" s="1"/>
      <c r="Q22" s="3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</row>
    <row r="23" spans="1:48" ht="30" customHeight="1">
      <c r="A23" s="4" t="s">
        <v>70</v>
      </c>
      <c r="B23" s="4" t="s">
        <v>114</v>
      </c>
      <c r="C23" s="4" t="s">
        <v>59</v>
      </c>
      <c r="D23" s="5">
        <v>3.6</v>
      </c>
      <c r="E23" s="46"/>
      <c r="F23" s="46">
        <f>TRUNC(E23*D23,0)</f>
        <v>0</v>
      </c>
      <c r="G23" s="46"/>
      <c r="H23" s="46">
        <f>TRUNC(G23*D23,0)</f>
        <v>0</v>
      </c>
      <c r="I23" s="46"/>
      <c r="J23" s="46">
        <f>TRUNC(I23*D23,0)</f>
        <v>0</v>
      </c>
      <c r="K23" s="46">
        <f t="shared" ref="K23:L26" si="6">TRUNC(E23+G23+I23,0)</f>
        <v>0</v>
      </c>
      <c r="L23" s="46">
        <f t="shared" si="6"/>
        <v>0</v>
      </c>
      <c r="M23" s="48"/>
      <c r="N23" s="3" t="s">
        <v>32</v>
      </c>
      <c r="O23" s="3" t="s">
        <v>40</v>
      </c>
      <c r="P23" s="3" t="s">
        <v>40</v>
      </c>
      <c r="Q23" s="3" t="s">
        <v>57</v>
      </c>
      <c r="R23" s="3" t="s">
        <v>48</v>
      </c>
      <c r="S23" s="3" t="s">
        <v>49</v>
      </c>
      <c r="T23" s="3" t="s">
        <v>49</v>
      </c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3" t="s">
        <v>40</v>
      </c>
      <c r="AS23" s="3" t="s">
        <v>40</v>
      </c>
      <c r="AT23" s="1"/>
      <c r="AU23" s="3" t="s">
        <v>8</v>
      </c>
      <c r="AV23" s="1">
        <v>3</v>
      </c>
    </row>
    <row r="24" spans="1:48" ht="30" customHeight="1">
      <c r="A24" s="4" t="s">
        <v>112</v>
      </c>
      <c r="B24" s="4" t="s">
        <v>40</v>
      </c>
      <c r="C24" s="4" t="s">
        <v>37</v>
      </c>
      <c r="D24" s="5">
        <v>28</v>
      </c>
      <c r="E24" s="46"/>
      <c r="F24" s="46">
        <f>TRUNC(E24*D24,0)</f>
        <v>0</v>
      </c>
      <c r="G24" s="46"/>
      <c r="H24" s="46">
        <f>TRUNC(G24*D24,0)</f>
        <v>0</v>
      </c>
      <c r="I24" s="46"/>
      <c r="J24" s="46">
        <f>TRUNC(I24*D24,0)</f>
        <v>0</v>
      </c>
      <c r="K24" s="46">
        <f t="shared" si="6"/>
        <v>0</v>
      </c>
      <c r="L24" s="46">
        <f t="shared" si="6"/>
        <v>0</v>
      </c>
      <c r="M24" s="48"/>
      <c r="N24" s="3" t="s">
        <v>34</v>
      </c>
      <c r="O24" s="3" t="s">
        <v>40</v>
      </c>
      <c r="P24" s="3" t="s">
        <v>40</v>
      </c>
      <c r="Q24" s="3" t="s">
        <v>57</v>
      </c>
      <c r="R24" s="3" t="s">
        <v>48</v>
      </c>
      <c r="S24" s="3" t="s">
        <v>49</v>
      </c>
      <c r="T24" s="3" t="s">
        <v>49</v>
      </c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3" t="s">
        <v>40</v>
      </c>
      <c r="AS24" s="3" t="s">
        <v>40</v>
      </c>
      <c r="AT24" s="1"/>
      <c r="AU24" s="3" t="s">
        <v>5</v>
      </c>
      <c r="AV24" s="1">
        <v>4</v>
      </c>
    </row>
    <row r="25" spans="1:48" ht="30" customHeight="1">
      <c r="A25" s="5" t="s">
        <v>131</v>
      </c>
      <c r="B25" s="30" t="s">
        <v>141</v>
      </c>
      <c r="C25" s="4" t="s">
        <v>37</v>
      </c>
      <c r="D25" s="5">
        <v>192</v>
      </c>
      <c r="E25" s="46"/>
      <c r="F25" s="46">
        <f>TRUNC(E25*D25,0)</f>
        <v>0</v>
      </c>
      <c r="G25" s="46"/>
      <c r="H25" s="46">
        <f>TRUNC(G25*D25,0)</f>
        <v>0</v>
      </c>
      <c r="I25" s="46"/>
      <c r="J25" s="46">
        <f>TRUNC(I25*D25,0)</f>
        <v>0</v>
      </c>
      <c r="K25" s="46">
        <f t="shared" si="6"/>
        <v>0</v>
      </c>
      <c r="L25" s="46">
        <f t="shared" si="6"/>
        <v>0</v>
      </c>
      <c r="M25" s="48"/>
      <c r="N25" s="3" t="s">
        <v>33</v>
      </c>
      <c r="O25" s="3" t="s">
        <v>40</v>
      </c>
      <c r="P25" s="3" t="s">
        <v>40</v>
      </c>
      <c r="Q25" s="3" t="s">
        <v>57</v>
      </c>
      <c r="R25" s="3" t="s">
        <v>48</v>
      </c>
      <c r="S25" s="3" t="s">
        <v>49</v>
      </c>
      <c r="T25" s="3" t="s">
        <v>49</v>
      </c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3" t="s">
        <v>40</v>
      </c>
      <c r="AS25" s="3" t="s">
        <v>40</v>
      </c>
      <c r="AT25" s="1"/>
      <c r="AU25" s="3" t="s">
        <v>3</v>
      </c>
      <c r="AV25" s="1">
        <v>5</v>
      </c>
    </row>
    <row r="26" spans="1:48" ht="30" customHeight="1">
      <c r="A26" s="5" t="s">
        <v>133</v>
      </c>
      <c r="B26" s="5" t="s">
        <v>125</v>
      </c>
      <c r="C26" s="4" t="s">
        <v>44</v>
      </c>
      <c r="D26" s="5">
        <v>6.4</v>
      </c>
      <c r="E26" s="48"/>
      <c r="F26" s="46">
        <f>TRUNC(E26*D26,0)</f>
        <v>0</v>
      </c>
      <c r="G26" s="46"/>
      <c r="H26" s="46">
        <f>TRUNC(G26*D26,0)</f>
        <v>0</v>
      </c>
      <c r="I26" s="46"/>
      <c r="J26" s="46">
        <f>TRUNC(D26*I26,0)</f>
        <v>0</v>
      </c>
      <c r="K26" s="46">
        <f t="shared" si="6"/>
        <v>0</v>
      </c>
      <c r="L26" s="46">
        <f t="shared" si="6"/>
        <v>0</v>
      </c>
      <c r="M26" s="48"/>
    </row>
    <row r="27" spans="1:48" ht="30" customHeight="1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</row>
    <row r="28" spans="1:48" ht="30" customHeight="1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</row>
    <row r="29" spans="1:48" ht="30" customHeight="1">
      <c r="A29" s="5" t="s">
        <v>22</v>
      </c>
      <c r="B29" s="5"/>
      <c r="C29" s="5"/>
      <c r="D29" s="5"/>
      <c r="E29" s="5"/>
      <c r="F29" s="6">
        <f>SUM(F4:F28)</f>
        <v>0</v>
      </c>
      <c r="G29" s="5"/>
      <c r="H29" s="6">
        <f>SUM(H4:H28)</f>
        <v>0</v>
      </c>
      <c r="I29" s="5"/>
      <c r="J29" s="6">
        <f>SUM(J23:J28)</f>
        <v>0</v>
      </c>
      <c r="K29" s="5"/>
      <c r="L29" s="6"/>
      <c r="M29" s="5"/>
      <c r="N29" t="s">
        <v>106</v>
      </c>
    </row>
  </sheetData>
  <mergeCells count="45">
    <mergeCell ref="S2:S3"/>
    <mergeCell ref="A1:M1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P2:P3"/>
    <mergeCell ref="Q2:Q3"/>
    <mergeCell ref="R2:R3"/>
    <mergeCell ref="AE2:AE3"/>
    <mergeCell ref="T2:T3"/>
    <mergeCell ref="U2:U3"/>
    <mergeCell ref="V2:V3"/>
    <mergeCell ref="W2:W3"/>
    <mergeCell ref="X2:X3"/>
    <mergeCell ref="Y2:Y3"/>
    <mergeCell ref="Z2:Z3"/>
    <mergeCell ref="AA2:AA3"/>
    <mergeCell ref="AB2:AB3"/>
    <mergeCell ref="AC2:AC3"/>
    <mergeCell ref="AD2:AD3"/>
    <mergeCell ref="AQ2:AQ3"/>
    <mergeCell ref="AF2:AF3"/>
    <mergeCell ref="AG2:AG3"/>
    <mergeCell ref="AH2:AH3"/>
    <mergeCell ref="AI2:AI3"/>
    <mergeCell ref="AJ2:AJ3"/>
    <mergeCell ref="AK2:AK3"/>
    <mergeCell ref="AL2:AL3"/>
    <mergeCell ref="AM2:AM3"/>
    <mergeCell ref="AN2:AN3"/>
    <mergeCell ref="AO2:AO3"/>
    <mergeCell ref="AP2:AP3"/>
    <mergeCell ref="AR2:AR3"/>
    <mergeCell ref="AS2:AS3"/>
    <mergeCell ref="AT2:AT3"/>
    <mergeCell ref="AU2:AU3"/>
    <mergeCell ref="AV2:AV3"/>
  </mergeCells>
  <phoneticPr fontId="7" type="noConversion"/>
  <pageMargins left="0.78708332777023315" right="0" top="0.39347222447395325" bottom="0.39347222447395325" header="0" footer="0"/>
  <pageSetup paperSize="9" scale="71" fitToHeight="0" orientation="landscape" r:id="rId1"/>
  <rowBreaks count="1" manualBreakCount="1">
    <brk id="29" max="104857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원가</vt:lpstr>
      <vt:lpstr>공종별내역서</vt:lpstr>
      <vt:lpstr>공종별내역서!Print_Area</vt:lpstr>
      <vt:lpstr>원가!Print_Area</vt:lpstr>
      <vt:lpstr>공종별내역서!Print_Titles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이영우</cp:lastModifiedBy>
  <cp:revision>11</cp:revision>
  <cp:lastPrinted>2015-10-14T00:33:49Z</cp:lastPrinted>
  <dcterms:created xsi:type="dcterms:W3CDTF">2015-09-23T01:35:56Z</dcterms:created>
  <dcterms:modified xsi:type="dcterms:W3CDTF">2015-10-16T07:52:11Z</dcterms:modified>
</cp:coreProperties>
</file>