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18135" windowHeight="14910" activeTab="2"/>
  </bookViews>
  <sheets>
    <sheet name="공사비내역서" sheetId="3" r:id="rId1"/>
    <sheet name="공종별집계표" sheetId="10" r:id="rId2"/>
    <sheet name="공종별내역서" sheetId="9" r:id="rId3"/>
    <sheet name="Sheet1" sheetId="1" r:id="rId4"/>
  </sheets>
  <definedNames>
    <definedName name="_xlnm.Print_Area" localSheetId="2">공종별내역서!$A$1:$M$525</definedName>
    <definedName name="_xlnm.Print_Area" localSheetId="1">공종별집계표!$A$1:$M$48</definedName>
    <definedName name="_xlnm.Print_Titles" localSheetId="0">공사비내역서!$1:$3</definedName>
    <definedName name="_xlnm.Print_Titles" localSheetId="2">공종별내역서!$1:$3</definedName>
    <definedName name="_xlnm.Print_Titles" localSheetId="1">공종별집계표!$1:$4</definedName>
  </definedNames>
  <calcPr calcId="125725"/>
</workbook>
</file>

<file path=xl/calcChain.xml><?xml version="1.0" encoding="utf-8"?>
<calcChain xmlns="http://schemas.openxmlformats.org/spreadsheetml/2006/main">
  <c r="I6" i="10"/>
  <c r="I14" l="1"/>
  <c r="J14" s="1"/>
  <c r="I25" l="1"/>
  <c r="J25" s="1"/>
  <c r="I26"/>
  <c r="J26" s="1"/>
  <c r="E26"/>
  <c r="F26" s="1"/>
  <c r="E6" i="3" s="1"/>
  <c r="I15" i="10"/>
  <c r="J15" s="1"/>
  <c r="G26"/>
  <c r="H26" s="1"/>
  <c r="G25"/>
  <c r="H25" s="1"/>
  <c r="E25"/>
  <c r="F25" s="1"/>
  <c r="L25" s="1"/>
  <c r="G15"/>
  <c r="H15" s="1"/>
  <c r="E15"/>
  <c r="G14"/>
  <c r="H14" s="1"/>
  <c r="G8" l="1"/>
  <c r="H8" s="1"/>
  <c r="L26"/>
  <c r="K15"/>
  <c r="I27"/>
  <c r="J27" s="1"/>
  <c r="F15"/>
  <c r="L15" s="1"/>
  <c r="K26"/>
  <c r="K25"/>
  <c r="G17" l="1"/>
  <c r="H17" s="1"/>
  <c r="I12"/>
  <c r="J12" s="1"/>
  <c r="G11"/>
  <c r="H11" s="1"/>
  <c r="G19"/>
  <c r="H19" s="1"/>
  <c r="G20"/>
  <c r="H20" s="1"/>
  <c r="G10"/>
  <c r="H10" s="1"/>
  <c r="G27"/>
  <c r="H27" s="1"/>
  <c r="G7" l="1"/>
  <c r="H7" s="1"/>
  <c r="I10"/>
  <c r="J10" s="1"/>
  <c r="G23"/>
  <c r="H23" s="1"/>
  <c r="G22"/>
  <c r="H22" s="1"/>
  <c r="I7"/>
  <c r="J7" s="1"/>
  <c r="I9"/>
  <c r="J9" s="1"/>
  <c r="I19"/>
  <c r="J19" s="1"/>
  <c r="G21"/>
  <c r="H21" s="1"/>
  <c r="G13"/>
  <c r="H13" s="1"/>
  <c r="G18"/>
  <c r="H18" s="1"/>
  <c r="I17"/>
  <c r="J17" s="1"/>
  <c r="E27"/>
  <c r="G12"/>
  <c r="H12" s="1"/>
  <c r="I8"/>
  <c r="J8" s="1"/>
  <c r="E14"/>
  <c r="G16" l="1"/>
  <c r="H16" s="1"/>
  <c r="I11"/>
  <c r="J11" s="1"/>
  <c r="I18"/>
  <c r="J18" s="1"/>
  <c r="F14"/>
  <c r="L14" s="1"/>
  <c r="K14"/>
  <c r="K27"/>
  <c r="F27"/>
  <c r="L27" s="1"/>
  <c r="T27" s="1"/>
  <c r="E21" i="3" s="1"/>
  <c r="G9" i="10" l="1"/>
  <c r="H9" s="1"/>
  <c r="E13"/>
  <c r="E9" l="1"/>
  <c r="E18"/>
  <c r="E12"/>
  <c r="F13"/>
  <c r="F9" l="1"/>
  <c r="L9" s="1"/>
  <c r="K9"/>
  <c r="F18"/>
  <c r="L18" s="1"/>
  <c r="K18"/>
  <c r="K12"/>
  <c r="F12"/>
  <c r="L12" s="1"/>
  <c r="E11"/>
  <c r="E17"/>
  <c r="I23"/>
  <c r="J23" s="1"/>
  <c r="E8" l="1"/>
  <c r="I21"/>
  <c r="J21" s="1"/>
  <c r="F17"/>
  <c r="L17" s="1"/>
  <c r="K17"/>
  <c r="F11"/>
  <c r="L11" s="1"/>
  <c r="K11"/>
  <c r="F8" l="1"/>
  <c r="L8" s="1"/>
  <c r="K8"/>
  <c r="I16" l="1"/>
  <c r="J16" s="1"/>
  <c r="E19"/>
  <c r="E7"/>
  <c r="I13" l="1"/>
  <c r="I22"/>
  <c r="F19"/>
  <c r="L19" s="1"/>
  <c r="K19"/>
  <c r="K7"/>
  <c r="F7"/>
  <c r="L7" l="1"/>
  <c r="E23"/>
  <c r="E10"/>
  <c r="J22"/>
  <c r="J13"/>
  <c r="L13" s="1"/>
  <c r="K13"/>
  <c r="F10" l="1"/>
  <c r="K10"/>
  <c r="K23"/>
  <c r="F23"/>
  <c r="L23" s="1"/>
  <c r="L10" l="1"/>
  <c r="I20" l="1"/>
  <c r="J20" s="1"/>
  <c r="E22" l="1"/>
  <c r="F22" l="1"/>
  <c r="L22" s="1"/>
  <c r="K22"/>
  <c r="E16" l="1"/>
  <c r="E20"/>
  <c r="E21"/>
  <c r="F21" l="1"/>
  <c r="L21" s="1"/>
  <c r="K21"/>
  <c r="K20"/>
  <c r="F20"/>
  <c r="L20" s="1"/>
  <c r="K16"/>
  <c r="F16"/>
  <c r="L16" l="1"/>
  <c r="G24" l="1"/>
  <c r="H24" s="1"/>
  <c r="G6" s="1"/>
  <c r="H6" l="1"/>
  <c r="G5" s="1"/>
  <c r="H5" s="1"/>
  <c r="E8" i="3" l="1"/>
  <c r="H48" i="10"/>
  <c r="E9" i="3" l="1"/>
  <c r="E10" s="1"/>
  <c r="E24" i="10"/>
  <c r="E12" i="3" l="1"/>
  <c r="E13"/>
  <c r="F24" i="10"/>
  <c r="E6" s="1"/>
  <c r="F6" s="1"/>
  <c r="E5" l="1"/>
  <c r="F5" s="1"/>
  <c r="E4" i="3" s="1"/>
  <c r="E7" s="1"/>
  <c r="E14" l="1"/>
  <c r="E16"/>
  <c r="F48" i="10"/>
  <c r="K6"/>
  <c r="J6"/>
  <c r="L6" s="1"/>
  <c r="I5" l="1"/>
  <c r="J5" l="1"/>
  <c r="K5"/>
  <c r="J48" l="1"/>
  <c r="E11" i="3"/>
  <c r="L5" i="10"/>
  <c r="L48" s="1"/>
  <c r="E15" i="3" l="1"/>
  <c r="E17" s="1"/>
  <c r="E18" l="1"/>
  <c r="E19" l="1"/>
  <c r="E20" s="1"/>
  <c r="E22" l="1"/>
  <c r="E23" l="1"/>
  <c r="E24" s="1"/>
  <c r="E25" s="1"/>
  <c r="J24" i="10" l="1"/>
  <c r="K24"/>
  <c r="I24"/>
</calcChain>
</file>

<file path=xl/sharedStrings.xml><?xml version="1.0" encoding="utf-8"?>
<sst xmlns="http://schemas.openxmlformats.org/spreadsheetml/2006/main" count="3102" uniqueCount="895">
  <si>
    <t>공 종 별 집 계 표</t>
  </si>
  <si>
    <t>[ 충정로우체국대수선공사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</si>
  <si>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</si>
  <si>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</si>
  <si>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</si>
  <si>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</si>
  <si>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</si>
  <si>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</si>
  <si>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</si>
  <si>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</si>
  <si>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</si>
  <si>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</si>
  <si>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</si>
  <si>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</si>
  <si>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</si>
  <si>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</si>
  <si>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</si>
  <si>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</si>
  <si>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</si>
  <si>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</si>
  <si>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</si>
  <si>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</si>
  <si>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</si>
  <si>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</si>
  <si>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</si>
  <si>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</si>
  <si>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</si>
  <si>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</si>
  <si>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</si>
  <si>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</si>
  <si>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</si>
  <si>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</si>
  <si>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</si>
  <si>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</si>
  <si>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</si>
  <si>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</si>
  <si>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</si>
  <si>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</si>
  <si>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</si>
  <si>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</si>
  <si>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</si>
  <si>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</si>
  <si>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</si>
  <si>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</si>
  <si>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</si>
  <si>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</si>
  <si>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</si>
  <si>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</si>
  <si>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</si>
  <si>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</si>
  <si>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</si>
  <si>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충정로우체국대수선공사</t>
  </si>
  <si>
    <t/>
  </si>
  <si>
    <t>01</t>
  </si>
  <si>
    <t>0101  ▶ 건 축 공 사</t>
  </si>
  <si>
    <t>0101</t>
  </si>
  <si>
    <t>010101  가  설  공  사</t>
  </si>
  <si>
    <t>010101</t>
  </si>
  <si>
    <t>이동식강관말비계(내부용)</t>
  </si>
  <si>
    <t>1단(2m)</t>
  </si>
  <si>
    <t>대</t>
  </si>
  <si>
    <t>46489C8935A9F64876E664D4D8E2F</t>
  </si>
  <si>
    <t>T</t>
  </si>
  <si>
    <t>F</t>
  </si>
  <si>
    <t>01010146489C8935A9F64876E664D4D8E2F</t>
  </si>
  <si>
    <t>이동식강관말비계(외부용)</t>
  </si>
  <si>
    <t>2단(4m)</t>
  </si>
  <si>
    <t>46489C8935A9F64876E667A8B8C25</t>
  </si>
  <si>
    <t>01010146489C8935A9F64876E667A8B8C25</t>
  </si>
  <si>
    <t>건축물현장정리</t>
  </si>
  <si>
    <t>준공청소포함</t>
  </si>
  <si>
    <t>M2</t>
  </si>
  <si>
    <t>46489C8C8B5286E536E62C6A882A7</t>
  </si>
  <si>
    <t>01010146489C8C8B5286E536E62C6A882A7</t>
  </si>
  <si>
    <t>건축물 보양 - 석재면, 테라조면</t>
  </si>
  <si>
    <t>하드롱지</t>
  </si>
  <si>
    <t>46489C8C8880D6E59316F56178F62</t>
  </si>
  <si>
    <t>01010146489C8C8880D6E59316F56178F62</t>
  </si>
  <si>
    <t>가설칸막이설치및철거</t>
  </si>
  <si>
    <t>샌드위치판넬</t>
  </si>
  <si>
    <t>46489C89348916AD6906D175F8F4E</t>
  </si>
  <si>
    <t>01010146489C89348916AD6906D175F8F4E</t>
  </si>
  <si>
    <t>[ 합           계 ]</t>
  </si>
  <si>
    <t>TOTAL</t>
  </si>
  <si>
    <t>010102  토 및 지정공사</t>
  </si>
  <si>
    <t>010102</t>
  </si>
  <si>
    <t>터파기</t>
  </si>
  <si>
    <t>보통토사, 백호0.7m3</t>
  </si>
  <si>
    <t>M3</t>
  </si>
  <si>
    <t>46489F3E8221F62F4386CB9418B23</t>
  </si>
  <si>
    <t>01010246489F3E8221F62F4386CB9418B23</t>
  </si>
  <si>
    <t>되메우고다지기(토사)</t>
  </si>
  <si>
    <t>백호0.7M3*래머80kg, 다짐15cm</t>
  </si>
  <si>
    <t>46489F387A7CA6B1A976A83CD8B0A</t>
  </si>
  <si>
    <t>01010246489F387A7CA6B1A976A83CD8B0A</t>
  </si>
  <si>
    <t>잔토처리</t>
  </si>
  <si>
    <t>토사10km 백호0.7M3+덤프15톤</t>
  </si>
  <si>
    <t>46489F3FABF9A6E3A8B6F0FF780FA</t>
  </si>
  <si>
    <t>01010246489F3FABF9A6E3A8B6F0FF780FA</t>
  </si>
  <si>
    <t>굴삭기(타이어)</t>
  </si>
  <si>
    <t>HR</t>
  </si>
  <si>
    <t>415A98CF2537D652E996B158B8092E3DA5E4A18</t>
  </si>
  <si>
    <t>010102415A98CF2537D652E996B158B8092E3DA5E4A18</t>
  </si>
  <si>
    <t>010103  철근콘크리트공사</t>
  </si>
  <si>
    <t>010103</t>
  </si>
  <si>
    <t>레미콘</t>
  </si>
  <si>
    <t>25-18-08</t>
  </si>
  <si>
    <t>㎥</t>
  </si>
  <si>
    <t>41649FB88E4CA6BFFD76EFA798237730944BD</t>
  </si>
  <si>
    <t>01010341649FB88E4CA6BFFD76EFA798237730944BD</t>
  </si>
  <si>
    <t>무근콘크리트 타설</t>
  </si>
  <si>
    <t>464899521A5C96361F16F0887871F</t>
  </si>
  <si>
    <t>010103464899521A5C96361F16F0887871F</t>
  </si>
  <si>
    <t>25-24-15</t>
  </si>
  <si>
    <t>41649FB88E4CA6BFFD76EFA7982377308A62F</t>
  </si>
  <si>
    <t>01010341649FB88E4CA6BFFD76EFA7982377308A62F</t>
  </si>
  <si>
    <t>철근콘크리트 타설</t>
  </si>
  <si>
    <t>4648995219B5265F45062E8698599</t>
  </si>
  <si>
    <t>0101034648995219B5265F45062E8698599</t>
  </si>
  <si>
    <t>철근콘크리트용봉강</t>
  </si>
  <si>
    <t>철근콘크리트용봉강, 이형봉강(SD350/400), HD-10, 지정장소도</t>
  </si>
  <si>
    <t>TON</t>
  </si>
  <si>
    <t>41649FB88F5546B131C605F5B8A94E92C97E6</t>
  </si>
  <si>
    <t>01010341649FB88F5546B131C605F5B8A94E92C97E6</t>
  </si>
  <si>
    <t>철근콘크리트용봉강, 이형봉강(SD350/400), HD-13, 지정장소도</t>
  </si>
  <si>
    <t>41649FB88F5546B131C605F5B8A94E92F6B45</t>
  </si>
  <si>
    <t>01010341649FB88F5546B131C605F5B8A94E92F6B45</t>
  </si>
  <si>
    <t>현장 철근 가공 및 조립</t>
  </si>
  <si>
    <t>보통(미할증)</t>
  </si>
  <si>
    <t>46489956F6F236DB773698A858C93</t>
  </si>
  <si>
    <t>01010346489956F6F236DB773698A858C93</t>
  </si>
  <si>
    <t>합판 거푸집</t>
  </si>
  <si>
    <t>4회</t>
  </si>
  <si>
    <t>46489955D1940634386685EF08310</t>
  </si>
  <si>
    <t>01010346489955D1940634386685EF08310</t>
  </si>
  <si>
    <t>M13*L120</t>
  </si>
  <si>
    <t>개</t>
  </si>
  <si>
    <t>4648986FBD6CA6B746C62BAE8815E</t>
  </si>
  <si>
    <t>0101034648986FBD6CA6B746C62BAE8815E</t>
  </si>
  <si>
    <t>STUD ANCHOR 설치</t>
  </si>
  <si>
    <t>M20,HILTI HSA</t>
  </si>
  <si>
    <t>4648986FBD6CA6B746C62BAE8815D</t>
  </si>
  <si>
    <t>0101034648986FBD6CA6B746C62BAE8815D</t>
  </si>
  <si>
    <t>철강설, 고철, 작업설부산물</t>
  </si>
  <si>
    <t>010104  철  골  공  사</t>
  </si>
  <si>
    <t>010104</t>
  </si>
  <si>
    <t>H빔</t>
  </si>
  <si>
    <t>H빔, SS400, 200*200*8.0*12.0mm</t>
  </si>
  <si>
    <t>41649FB88F5546A0B1965A04E80FD5C67C772</t>
  </si>
  <si>
    <t>01010441649FB88F5546A0B1965A04E80FD5C67C772</t>
  </si>
  <si>
    <t>H빔, SS400, 294*200*8.0*12.0mm</t>
  </si>
  <si>
    <t>41649FB88F5546A0B1965A04E80FD5C647AA3</t>
  </si>
  <si>
    <t>01010441649FB88F5546A0B1965A04E80FD5C647AA3</t>
  </si>
  <si>
    <t>일반구조용압연강판</t>
  </si>
  <si>
    <t>일반구조용압연강판, 12mm</t>
  </si>
  <si>
    <t>41649FB88F56566FF09668E44850D6BF9DDF2</t>
  </si>
  <si>
    <t>01010441649FB88F56566FF09668E44850D6BF9DDF2</t>
  </si>
  <si>
    <t>일반구조용압연강판, 15mm</t>
  </si>
  <si>
    <t>톤</t>
  </si>
  <si>
    <t>41649FB88F56566FF09668E44850D6BF9DD8D</t>
  </si>
  <si>
    <t>01010441649FB88F56566FF09668E44850D6BF9DD8D</t>
  </si>
  <si>
    <t>철골 가공 조립(표준 라멘구조)</t>
  </si>
  <si>
    <t>Rolled shape, 60ton미만</t>
  </si>
  <si>
    <t>4648986E976826C6C4A69DB9C874C</t>
  </si>
  <si>
    <t>0101044648986E976826C6C4A69DB9C874C</t>
  </si>
  <si>
    <t>철골세우기 - 6층 미만</t>
  </si>
  <si>
    <t>기준 - 볼트 별도 -</t>
  </si>
  <si>
    <t>464898680F054622A2A6F37E48993</t>
  </si>
  <si>
    <t>010104464898680F054622A2A6F37E48993</t>
  </si>
  <si>
    <t>고장력볼트 본조임</t>
  </si>
  <si>
    <t>300ton미만, 30본미만/톤</t>
  </si>
  <si>
    <t>46489868047AB6D9EAE670C33849A</t>
  </si>
  <si>
    <t>01010446489868047AB6D9EAE670C33849A</t>
  </si>
  <si>
    <t>강판용접(Rolled shape)</t>
  </si>
  <si>
    <t>20m미만(m/t), 30ton미만</t>
  </si>
  <si>
    <t>46489868047AB6F4D2B69B6F08B5B</t>
  </si>
  <si>
    <t>01010446489868047AB6F4D2B69B6F08B5B</t>
  </si>
  <si>
    <t>고장력볼트</t>
  </si>
  <si>
    <t>고장력볼트, F10T, M20*55mm</t>
  </si>
  <si>
    <t>조</t>
  </si>
  <si>
    <t>41649E93959AE6AAF996E979B88166DC75E28</t>
  </si>
  <si>
    <t>01010441649E93959AE6AAF996E979B88166DC75E28</t>
  </si>
  <si>
    <t>고장력볼트, F10T, M20*75mm</t>
  </si>
  <si>
    <t>41649E93959AE6AAF996E979B88166DC75E2C</t>
  </si>
  <si>
    <t>01010441649E93959AE6AAF996E979B88166DC75E2C</t>
  </si>
  <si>
    <t>기둥밑무수축고름모르타르</t>
  </si>
  <si>
    <t>아이엠(650kgf/cm2)</t>
  </si>
  <si>
    <t>46489868047B4634C316370DD8FC8</t>
  </si>
  <si>
    <t>01010446489868047B4634C316370DD8FC8</t>
  </si>
  <si>
    <t>건설용거푸집</t>
  </si>
  <si>
    <t>건설용거푸집, 덱플레이트(트러스), DW3형(상부D13/하부D8*2)</t>
  </si>
  <si>
    <t>41649FB8867EA62B7E66C6F518738148F39FF</t>
  </si>
  <si>
    <t>01010441649FB8867EA62B7E66C6F518738148F39FF</t>
  </si>
  <si>
    <t>데크플레이트설치</t>
  </si>
  <si>
    <t>10층이하(자재별도)</t>
  </si>
  <si>
    <t>4648986BC38A165D3AD699C028C56</t>
  </si>
  <si>
    <t>0101044648986BC38A165D3AD699C028C56</t>
  </si>
  <si>
    <t>녹막이페인트(뿜칠)</t>
  </si>
  <si>
    <t>1회. 1종</t>
  </si>
  <si>
    <t>464893EAAE05A602B77634A618503</t>
  </si>
  <si>
    <t>010104464893EAAE05A602B77634A618503</t>
  </si>
  <si>
    <t>내화페인트</t>
  </si>
  <si>
    <t>1시간,화인단열,0.8mm</t>
  </si>
  <si>
    <t>41649E90DE01668292964EC2182C36D299C45</t>
  </si>
  <si>
    <t>01010441649E90DE01668292964EC2182C36D299C45</t>
  </si>
  <si>
    <t>트럭크레인(10톤)</t>
  </si>
  <si>
    <t>철골용</t>
  </si>
  <si>
    <t>46489C8BE117D62B59D64643D8FC2</t>
  </si>
  <si>
    <t>01010446489C8BE117D62B59D64643D8FC2</t>
  </si>
  <si>
    <t>철골운반</t>
  </si>
  <si>
    <t>40km</t>
  </si>
  <si>
    <t>464898680F054622A2A6F7D9B89F9</t>
  </si>
  <si>
    <t>010104464898680F054622A2A6F7D9B89F9</t>
  </si>
  <si>
    <t>010105  조  적  공  사</t>
  </si>
  <si>
    <t>010105</t>
  </si>
  <si>
    <t>콘크리트벽돌</t>
  </si>
  <si>
    <t>190*57*90mm</t>
  </si>
  <si>
    <t>매</t>
  </si>
  <si>
    <t>41649FB88C9E364E17367FE638C7E32CC07E6</t>
  </si>
  <si>
    <t>01010541649FB88C9E364E17367FE638C7E32CC07E6</t>
  </si>
  <si>
    <t>1.0B 벽돌쌓기</t>
  </si>
  <si>
    <t>천매</t>
  </si>
  <si>
    <t>46489BA0CEC7968DD446492BD8B7F</t>
  </si>
  <si>
    <t>01010546489BA0CEC7968DD446492BD8B7F</t>
  </si>
  <si>
    <t>벽돌 운반</t>
  </si>
  <si>
    <t>인력, 1층</t>
  </si>
  <si>
    <t>46489BA0CC19660068265D25F8D93</t>
  </si>
  <si>
    <t>01010546489BA0CC19660068265D25F8D93</t>
  </si>
  <si>
    <t>인력, 2층</t>
  </si>
  <si>
    <t>46489BA0CC19660068265C1E88BBC</t>
  </si>
  <si>
    <t>01010546489BA0CC19660068265C1E88BBC</t>
  </si>
  <si>
    <t>철근콘크리트인방</t>
  </si>
  <si>
    <t>200*200</t>
  </si>
  <si>
    <t>M</t>
  </si>
  <si>
    <t>46489BB32E1FC6D351665E8398AA1</t>
  </si>
  <si>
    <t>01010546489BB32E1FC6D351665E8398AA1</t>
  </si>
  <si>
    <t>010106  석    공    사</t>
  </si>
  <si>
    <t>010106</t>
  </si>
  <si>
    <t>화강석붙임(건식/앵커, 버너)</t>
  </si>
  <si>
    <t>벽, 포천석 30mm</t>
  </si>
  <si>
    <t>464890B5A071265903F6C5AFF8E6C</t>
  </si>
  <si>
    <t>010106464890B5A071265903F6C5AFF8E6C</t>
  </si>
  <si>
    <t>화강석붙임(습식, 버너)</t>
  </si>
  <si>
    <t>바닥, 포천석 30mm, 모르타르 30mm</t>
  </si>
  <si>
    <t>464890B5A222565D78C620DA28FFB</t>
  </si>
  <si>
    <t>010106464890B5A222565D78C620DA28FFB</t>
  </si>
  <si>
    <t>디딤판, 포천석 300*30mm, 모르타르 30mm</t>
  </si>
  <si>
    <t>464890B5A4D1967509663F51F8AE6</t>
  </si>
  <si>
    <t>010106464890B5A4D1967509663F51F8AE6</t>
  </si>
  <si>
    <t>챌판, 포천석 30mm, 모르타르 20mm</t>
  </si>
  <si>
    <t>464890B5A4D196750976C32EB8E11</t>
  </si>
  <si>
    <t>010106464890B5A4D196750976C32EB8E11</t>
  </si>
  <si>
    <t>화강석 두겁돌(습식, 버너)</t>
  </si>
  <si>
    <t>포천석 160*50mm, 모르타르 30mm</t>
  </si>
  <si>
    <t>464890B5A69F26B25B965A472869F</t>
  </si>
  <si>
    <t>010106464890B5A69F26B25B965A472869F</t>
  </si>
  <si>
    <t>포천석 330*100mm, 모르타르 30mm</t>
  </si>
  <si>
    <t>464890B5A69F26B25B965A472869C</t>
  </si>
  <si>
    <t>010106464890B5A69F26B25B965A472869C</t>
  </si>
  <si>
    <t>화강석붙임(습식, 물갈기)</t>
  </si>
  <si>
    <t>창대, 포천석 279*30mm, 모르타르 30mm</t>
  </si>
  <si>
    <t>464890B5A69D76D4971681E6F881B</t>
  </si>
  <si>
    <t>010106464890B5A69D76D4971681E6F881B</t>
  </si>
  <si>
    <t>점자블럭</t>
  </si>
  <si>
    <t>300*300</t>
  </si>
  <si>
    <t>EA</t>
  </si>
  <si>
    <t>41649E939599C6D8847622F518B82DA7B18C8</t>
  </si>
  <si>
    <t>01010641649E939599C6D8847622F518B82DA7B18C8</t>
  </si>
  <si>
    <t>010107  목    공    사</t>
  </si>
  <si>
    <t>010107</t>
  </si>
  <si>
    <t>마루틀 설치</t>
  </si>
  <si>
    <t>60*60*@450*450,앵커포함,GW70</t>
  </si>
  <si>
    <t>464894D3962E96C5F206782F68586</t>
  </si>
  <si>
    <t>010107464894D3962E96C5F206782F68586</t>
  </si>
  <si>
    <t>합판바닥깔기</t>
  </si>
  <si>
    <t>T12,내수</t>
  </si>
  <si>
    <t>464894D391AF166A3E66369FD82F2</t>
  </si>
  <si>
    <t>010107464894D391AF166A3E66369FD82F2</t>
  </si>
  <si>
    <t>010108  방  수  공  사</t>
  </si>
  <si>
    <t>010108</t>
  </si>
  <si>
    <t>수밀코킹(실리콘)</t>
  </si>
  <si>
    <t>삼각, 10mm, 창호주위</t>
  </si>
  <si>
    <t>4648953F32BF86730876A9B318FF6</t>
  </si>
  <si>
    <t>0101084648953F32BF86730876A9B318FF6</t>
  </si>
  <si>
    <t>010109  지붕및홈통공사</t>
  </si>
  <si>
    <t>010109</t>
  </si>
  <si>
    <t>루프드레인/ 주철제</t>
  </si>
  <si>
    <t>D100mm(강관배관용,수직형)</t>
  </si>
  <si>
    <t>개소</t>
  </si>
  <si>
    <t>4648961C0937168D39B6798DC8AB7</t>
  </si>
  <si>
    <t>0101094648961C0937168D39B6798DC8AB7</t>
  </si>
  <si>
    <t>스테인레스 선홈통 설치</t>
  </si>
  <si>
    <t>D-100,T:1.5mm</t>
  </si>
  <si>
    <t>m</t>
  </si>
  <si>
    <t>4648961D2F3CB6E84FB6DE1B8872B</t>
  </si>
  <si>
    <t>0101094648961D2F3CB6E84FB6DE1B8872B</t>
  </si>
  <si>
    <t>010110  금  속  공  사</t>
  </si>
  <si>
    <t>010110</t>
  </si>
  <si>
    <t>경량철골천정틀</t>
  </si>
  <si>
    <t>M-BAR</t>
  </si>
  <si>
    <t>4648970F73849674CD260DF2F8694</t>
  </si>
  <si>
    <t>0101104648970F73849674CD260DF2F8694</t>
  </si>
  <si>
    <t>AL몰딩설(W형)</t>
  </si>
  <si>
    <t>칼라, 15*15*15*15*1.0mm</t>
  </si>
  <si>
    <t>4648928D3AC9F68C0516F038B8F29</t>
  </si>
  <si>
    <t>0101104648928D3AC9F68C0516F038B8F29</t>
  </si>
  <si>
    <t>스테인리스난간대/장애인리프트</t>
  </si>
  <si>
    <t>D38.1+12, H:1200</t>
  </si>
  <si>
    <t>464897050E21B67F18C64F0218174</t>
  </si>
  <si>
    <t>010110464897050E21B67F18C64F0218174</t>
  </si>
  <si>
    <t>스테인리스유리난간대</t>
  </si>
  <si>
    <t>D38.1+24.4+12t강화유리,H:1100</t>
  </si>
  <si>
    <t>464897050E21B67F18C64F0218177</t>
  </si>
  <si>
    <t>010110464897050E21B67F18C64F0218177</t>
  </si>
  <si>
    <t>케노피징크</t>
  </si>
  <si>
    <t>4.0T,Blue-Grey</t>
  </si>
  <si>
    <t>m2</t>
  </si>
  <si>
    <t>41649FB88AD3766B2666CFF3D8F1FE0ECD798</t>
  </si>
  <si>
    <t>01011041649FB88AD3766B2666CFF3D8F1FE0ECD798</t>
  </si>
  <si>
    <t>케노피지붕마감</t>
  </si>
  <si>
    <t>10T,글라스울+2T방수지+12T합판</t>
  </si>
  <si>
    <t>4648970B93B0B6F5E6364DC1B8E09</t>
  </si>
  <si>
    <t>0101104648970B93B0B6F5E6364DC1B8E09</t>
  </si>
  <si>
    <t>케노피코킹</t>
  </si>
  <si>
    <t>WEATHER SEALANT</t>
  </si>
  <si>
    <t>4648970B93B0B6F5E6364DC1B8E08</t>
  </si>
  <si>
    <t>0101104648970B93B0B6F5E6364DC1B8E08</t>
  </si>
  <si>
    <t>케노피각파이프설치</t>
  </si>
  <si>
    <t>ㅁ40*40*2.3T</t>
  </si>
  <si>
    <t>4648970B93B0B6F5E6364DC1B8E0F</t>
  </si>
  <si>
    <t>0101104648970B93B0B6F5E6364DC1B8E0F</t>
  </si>
  <si>
    <t>U형충돌방지대</t>
  </si>
  <si>
    <t>(600+1200+600),BASE포함</t>
  </si>
  <si>
    <t>41649FB88AD3766B2666CFF3D8F1FE0ECD79B</t>
  </si>
  <si>
    <t>01011041649FB88AD3766B2666CFF3D8F1FE0ECD79B</t>
  </si>
  <si>
    <t>천정재료분리대</t>
  </si>
  <si>
    <t>2층 X4열SST(10*10)*1.5T</t>
  </si>
  <si>
    <t>4648970D44E2963CFB862AF2C89AC</t>
  </si>
  <si>
    <t>0101104648970D44E2963CFB862AF2C89AC</t>
  </si>
  <si>
    <t>스테인리스재료분리대</t>
  </si>
  <si>
    <t>바닥, W30*H20*1.5t</t>
  </si>
  <si>
    <t>4648928335EC66D4FE56091CD826F</t>
  </si>
  <si>
    <t>0101104648928335EC66D4FE56091CD826F</t>
  </si>
  <si>
    <t>철재커텐박스(ㄷ자형)</t>
  </si>
  <si>
    <t>100*150*1.2t, STL(도장 유)</t>
  </si>
  <si>
    <t>4648928C106EE650B276C7A2181D4</t>
  </si>
  <si>
    <t>0101104648928C106EE650B276C7A2181D4</t>
  </si>
  <si>
    <t>천장 점검구 설치</t>
  </si>
  <si>
    <t>AL 백색, 450*450mm</t>
  </si>
  <si>
    <t>4648970F74AA96A267F68B4CB8470</t>
  </si>
  <si>
    <t>0101104648970F74AA96A267F68B4CB8470</t>
  </si>
  <si>
    <t>손잡이</t>
  </si>
  <si>
    <t>손잡이, 장애자용손잡이, 소변기용, STS304 Ø38,1.5t</t>
  </si>
  <si>
    <t>41649E939599C6D8847622F518B82DA7DD5EF</t>
  </si>
  <si>
    <t>01011041649E939599C6D8847622F518B82DA7DD5EF</t>
  </si>
  <si>
    <t>010111  미  장  공  사</t>
  </si>
  <si>
    <t>010111</t>
  </si>
  <si>
    <t>모르타르 바름</t>
  </si>
  <si>
    <t>바닥, 27mm</t>
  </si>
  <si>
    <t>46489ABBA38096D9FD362511588D8</t>
  </si>
  <si>
    <t>01011146489ABBA38096D9FD362511588D8</t>
  </si>
  <si>
    <t>내벽, 18mm</t>
  </si>
  <si>
    <t>46489ABBA3824694A4B621D298C80</t>
  </si>
  <si>
    <t>01011146489ABBA3824694A4B621D298C80</t>
  </si>
  <si>
    <t>창문틀 주위 충전</t>
  </si>
  <si>
    <t>발포우레탄 충전</t>
  </si>
  <si>
    <t>464891980494564BF2C667E268EBC</t>
  </si>
  <si>
    <t>010111464891980494564BF2C667E268EBC</t>
  </si>
  <si>
    <t>010112  창호 및 유리공사</t>
  </si>
  <si>
    <t>010112</t>
  </si>
  <si>
    <t>SD01[45*240*1.6T,정전분체]</t>
  </si>
  <si>
    <t>1.800 x 2.100 = 3.780</t>
  </si>
  <si>
    <t>4648919F4FA076F2145646FDF88B0</t>
  </si>
  <si>
    <t>0101124648919F4FA076F2145646FDF88B0</t>
  </si>
  <si>
    <t>SD02[45*240*1.6T,정전분체]</t>
  </si>
  <si>
    <t>0.900 x 2.100 = 1.890</t>
  </si>
  <si>
    <t>4648919F4FA076F2145646FDF88B2</t>
  </si>
  <si>
    <t>0101124648919F4FA076F2145646FDF88B2</t>
  </si>
  <si>
    <t>SH01[AL,방화셔터]</t>
  </si>
  <si>
    <t>1.900 x 3.050 = 5.795</t>
  </si>
  <si>
    <t>4648919F4FA076F2145646FDF88B4</t>
  </si>
  <si>
    <t>0101124648919F4FA076F2145646FDF88B4</t>
  </si>
  <si>
    <t>SSD01[50*120*1.5T]</t>
  </si>
  <si>
    <t>1.950 x 2.960 = 5.772</t>
  </si>
  <si>
    <t>4648919F4FA076F2145646FDF88B6</t>
  </si>
  <si>
    <t>0101124648919F4FA076F2145646FDF88B6</t>
  </si>
  <si>
    <t>SSD02[50*120*1.5T]</t>
  </si>
  <si>
    <t>0.850 x 2.960 = 2.516</t>
  </si>
  <si>
    <t>4648919F4FA076F2145646FDF88B8</t>
  </si>
  <si>
    <t>0101124648919F4FA076F2145646FDF88B8</t>
  </si>
  <si>
    <t>SSD03[50*120*1.5T]</t>
  </si>
  <si>
    <t>3.954 x 3.040 = 12.020</t>
  </si>
  <si>
    <t>4648919F4FA076F2145646FDF8958</t>
  </si>
  <si>
    <t>0101124648919F4FA076F2145646FDF8958</t>
  </si>
  <si>
    <t>SSW01[50*120*1.5T]</t>
  </si>
  <si>
    <t>5.150 x 3.000 = 15.450</t>
  </si>
  <si>
    <t>4648919F4FA076F2145646FDF8959</t>
  </si>
  <si>
    <t>0101124648919F4FA076F2145646FDF8959</t>
  </si>
  <si>
    <t>WD01[목재여닫이문]</t>
  </si>
  <si>
    <t>4648919F4FA076F2145646FDF895B</t>
  </si>
  <si>
    <t>0101124648919F4FA076F2145646FDF895B</t>
  </si>
  <si>
    <t>PW01[PVC미서기창]</t>
  </si>
  <si>
    <t>1.000 x 0.900 = 0.900</t>
  </si>
  <si>
    <t>4648919F4FA076F2145646FDF895C</t>
  </si>
  <si>
    <t>0101124648919F4FA076F2145646FDF895C</t>
  </si>
  <si>
    <t>도어클로저</t>
  </si>
  <si>
    <t>도어클로저, K-630, KS3호, 표준형, 40∼60kg</t>
  </si>
  <si>
    <t>41649FB88825D6D14FE6CC9FA8BB6F6222B9E</t>
  </si>
  <si>
    <t>01011241649FB88825D6D14FE6CC9FA8BB6F6222B9E</t>
  </si>
  <si>
    <t>도아체크달기</t>
  </si>
  <si>
    <t>재료비 별도</t>
  </si>
  <si>
    <t>4648919801C616F88FA61F8F18FFB</t>
  </si>
  <si>
    <t>0101124648919801C616F88FA61F8F18FFB</t>
  </si>
  <si>
    <t>도어핸들</t>
  </si>
  <si>
    <t>도어핸들, 8300, 2CA, 스테인리스</t>
  </si>
  <si>
    <t>41649E939599C6D8847622F51834B7BF8B92D</t>
  </si>
  <si>
    <t>01011241649E939599C6D8847622F51834B7BF8B92D</t>
  </si>
  <si>
    <t>도어핸들, 9000PB, 레바형</t>
  </si>
  <si>
    <t>41649E939599C6D8847622F51834B7BF8BA30</t>
  </si>
  <si>
    <t>01011241649E939599C6D8847622F51834B7BF8BA30</t>
  </si>
  <si>
    <t>도어핸들, 공정, 데드볼트, K380</t>
  </si>
  <si>
    <t>41649E939599C6D8847622F51834B7BF8BA3D</t>
  </si>
  <si>
    <t>01011241649E939599C6D8847622F51834B7BF8BA3D</t>
  </si>
  <si>
    <t>도아록설치</t>
  </si>
  <si>
    <t>목재문, 재료비 별도</t>
  </si>
  <si>
    <t>4648919801C346B2B696707308A14</t>
  </si>
  <si>
    <t>0101124648919801C346B2B696707308A14</t>
  </si>
  <si>
    <t>강재문, 재료비 별도</t>
  </si>
  <si>
    <t>4648919801C346B2B6A617FD38266</t>
  </si>
  <si>
    <t>0101124648919801C346B2B6A617FD38266</t>
  </si>
  <si>
    <t>플로어힌지</t>
  </si>
  <si>
    <t>플로어힌지, KS2호, 85kg, 강화유리문(K-6200)</t>
  </si>
  <si>
    <t>41649E939599C61D7BE6149478118A7BD83D9</t>
  </si>
  <si>
    <t>01011241649E939599C61D7BE6149478118A7BD83D9</t>
  </si>
  <si>
    <t>플로어힌지설치</t>
  </si>
  <si>
    <t>4648919802E6F69BD4E6BBA098320</t>
  </si>
  <si>
    <t>0101124648919802E6F69BD4E6BBA098320</t>
  </si>
  <si>
    <t>도어힌지</t>
  </si>
  <si>
    <t>도어힌지, 냉연분체, 가락지2개, 76.2*2.3mm</t>
  </si>
  <si>
    <t>41649E939599C61D7BE614947811E3E5CAF85</t>
  </si>
  <si>
    <t>01011241649E939599C61D7BE614947811E3E5CAF85</t>
  </si>
  <si>
    <t>피벗힌지</t>
  </si>
  <si>
    <t>피벗힌지, 140kg이하, K1400</t>
  </si>
  <si>
    <t>41649E939599C61D7BE6149478118A7BD8F86</t>
  </si>
  <si>
    <t>01011241649E939599C61D7BE6149478118A7BD8F86</t>
  </si>
  <si>
    <t>유리문</t>
  </si>
  <si>
    <t>유리문, 12*850*2100mm, 손보호, 투명, 강화유리문</t>
  </si>
  <si>
    <t>41649FB88825D6D158061D0CE8BBF62D4912D</t>
  </si>
  <si>
    <t>01011241649FB88825D6D158061D0CE8BBF62D4912D</t>
  </si>
  <si>
    <t>유리문, 12*975*2100mm, 손보호, 투명, 강화유리문</t>
  </si>
  <si>
    <t>41649FB88825D6D158061D0CE8BBF62D49122</t>
  </si>
  <si>
    <t>01011241649FB88825D6D158061D0CE8BBF62D49122</t>
  </si>
  <si>
    <t>강화유리</t>
  </si>
  <si>
    <t>강화유리, 투명, 10mm</t>
  </si>
  <si>
    <t>41649FB88825D6FC33A661F428BB42F54D18E</t>
  </si>
  <si>
    <t>01011241649FB88825D6FC33A661F428BB42F54D18E</t>
  </si>
  <si>
    <t>복층유리</t>
  </si>
  <si>
    <t>복층유리, 투명, 16mm</t>
  </si>
  <si>
    <t>41649FB88825D6FCA6C6872F9813EBC5FB1E5</t>
  </si>
  <si>
    <t>01011241649FB88825D6FCA6C6872F9813EBC5FB1E5</t>
  </si>
  <si>
    <t>유리끼우기 - 판유리</t>
  </si>
  <si>
    <t>10mm 미만</t>
  </si>
  <si>
    <t>4648919927C366E3E0061AE33817A</t>
  </si>
  <si>
    <t>0101124648919927C366E3E0061AE33817A</t>
  </si>
  <si>
    <t>유리끼우기 - 복층유리, 일반창호</t>
  </si>
  <si>
    <t>16mm(5+6A+5)</t>
  </si>
  <si>
    <t>46489196525EC6366A76A952781E9</t>
  </si>
  <si>
    <t>01011246489196525EC6366A76A952781E9</t>
  </si>
  <si>
    <t>유리주위코킹</t>
  </si>
  <si>
    <t>5*5, 실리콘</t>
  </si>
  <si>
    <t>4648953F3345B611D0F6844198A40</t>
  </si>
  <si>
    <t>0101124648953F3345B611D0F6844198A40</t>
  </si>
  <si>
    <t>복층유리주위코킹</t>
  </si>
  <si>
    <t>464891965BB356788B46854B886F8</t>
  </si>
  <si>
    <t>010112464891965BB356788B46854B886F8</t>
  </si>
  <si>
    <t>반투명필름붙임</t>
  </si>
  <si>
    <t>안개시트</t>
  </si>
  <si>
    <t>4648919927C366E3E0061AE338178</t>
  </si>
  <si>
    <t>0101124648919927C366E3E0061AE338178</t>
  </si>
  <si>
    <t>010113  도  장  공  사</t>
  </si>
  <si>
    <t>010113</t>
  </si>
  <si>
    <t>친환경페인트</t>
  </si>
  <si>
    <t>464893E8E19B468367E6A27A88678</t>
  </si>
  <si>
    <t>010113464893E8E19B468367E6A27A88678</t>
  </si>
  <si>
    <t>464893E8E19B468367E6A27A88679</t>
  </si>
  <si>
    <t>010113464893E8E19B468367E6A27A88679</t>
  </si>
  <si>
    <t>464893E8E19B468367E6A27A8867A</t>
  </si>
  <si>
    <t>010113464893E8E19B468367E6A27A8867A</t>
  </si>
  <si>
    <t>464893E8E19B46836746BFE538671</t>
  </si>
  <si>
    <t>010113464893E8E19B46836746BFE538671</t>
  </si>
  <si>
    <t>464893E8E19B46836746BFE538673</t>
  </si>
  <si>
    <t>010113464893E8E19B46836746BFE538673</t>
  </si>
  <si>
    <t>비닐페인트</t>
  </si>
  <si>
    <t>464893E8E19B46836746BFE538670</t>
  </si>
  <si>
    <t>010113464893E8E19B46836746BFE538670</t>
  </si>
  <si>
    <t>세라민페인트칠</t>
  </si>
  <si>
    <t>464893E984A6F6752CF60E3A58C81</t>
  </si>
  <si>
    <t>010113464893E984A6F6752CF60E3A58C81</t>
  </si>
  <si>
    <t>GB면 2회(올퍼티)</t>
  </si>
  <si>
    <t>464893E984A6F6752CD6414D7831A</t>
  </si>
  <si>
    <t>010113464893E984A6F6752CD6414D7831A</t>
  </si>
  <si>
    <t>아크릴페인트</t>
  </si>
  <si>
    <t>MDF면</t>
  </si>
  <si>
    <t>464893E984A6F6752CD6414D7831B</t>
  </si>
  <si>
    <t>010113464893E984A6F6752CD6414D7831B</t>
  </si>
  <si>
    <t>010114  수  장  공  사</t>
  </si>
  <si>
    <t>010114</t>
  </si>
  <si>
    <t>불연천장재</t>
  </si>
  <si>
    <t>불연천장재, 불연천정판, 6*300*600mm</t>
  </si>
  <si>
    <t>41649FB889CA5620D5362A008854A3291D889</t>
  </si>
  <si>
    <t>01011441649FB889CA5620D5362A008854A3291D889</t>
  </si>
  <si>
    <t>비닐무석면타일깔기</t>
  </si>
  <si>
    <t>3.0mm</t>
  </si>
  <si>
    <t>㎡</t>
  </si>
  <si>
    <t>46489285E30BF6915EB60BCDE861D</t>
  </si>
  <si>
    <t>01011446489285E30BF6915EB60BCDE861D</t>
  </si>
  <si>
    <t>P타일 깔기</t>
  </si>
  <si>
    <t>바닥</t>
  </si>
  <si>
    <t>46489285E30BF6915EB60BCDE861E</t>
  </si>
  <si>
    <t>01011446489285E30BF6915EB60BCDE861E</t>
  </si>
  <si>
    <t>장판지깔기</t>
  </si>
  <si>
    <t>휴게실바닥</t>
  </si>
  <si>
    <t>46489285E30BF6871356220438C97</t>
  </si>
  <si>
    <t>01011446489285E30BF6871356220438C97</t>
  </si>
  <si>
    <t>인테리어필름지부착</t>
  </si>
  <si>
    <t>벽</t>
  </si>
  <si>
    <t>41649FB889CA56166E26A55958557ACB3E0F6</t>
  </si>
  <si>
    <t>01011441649FB889CA56166E26A55958557ACB3E0F6</t>
  </si>
  <si>
    <t>천정지바름</t>
  </si>
  <si>
    <t>4648928688C71658E996DE3A18951</t>
  </si>
  <si>
    <t>0101144648928688C71658E996DE3A18951</t>
  </si>
  <si>
    <t>전기온돌판넬</t>
  </si>
  <si>
    <t>15T+에코온돌발열부+15T</t>
  </si>
  <si>
    <t>411C9AAB56659671A74608D808E90768EAD31</t>
  </si>
  <si>
    <t>010114411C9AAB56659671A74608D808E90768EAD31</t>
  </si>
  <si>
    <t>온도조절기</t>
  </si>
  <si>
    <t>411C9AAB56659671A74608D808E90768EAD36</t>
  </si>
  <si>
    <t>010114411C9AAB56659671A74608D808E90768EAD36</t>
  </si>
  <si>
    <t>석고판붙임</t>
  </si>
  <si>
    <t>천장, 일반 9.5*2PLY</t>
  </si>
  <si>
    <t>46489287AC1E16B2C9B6283848998</t>
  </si>
  <si>
    <t>01011446489287AC1E16B2C9B6283848998</t>
  </si>
  <si>
    <t>텍스붙임</t>
  </si>
  <si>
    <t>주재료 별도</t>
  </si>
  <si>
    <t>46489287AECBA6FCD94646DE08F31</t>
  </si>
  <si>
    <t>01011446489287AECBA6FCD94646DE08F31</t>
  </si>
  <si>
    <t>46489287AC1E16B2C9B6283848999</t>
  </si>
  <si>
    <t>01011446489287AC1E16B2C9B6283848999</t>
  </si>
  <si>
    <t>건식벽설치(DW01),C-STUD(102*40*0.8T)</t>
  </si>
  <si>
    <t>12.5T(일반)*2겹*양면+PLATE12T*양면</t>
  </si>
  <si>
    <t>46489287AC1E16963896931C88A69</t>
  </si>
  <si>
    <t>01011446489287AC1E16963896931C88A69</t>
  </si>
  <si>
    <t>건식벽설치(DW02),C-STUD(102*40*0.8T)</t>
  </si>
  <si>
    <t>12.5T(일반)*2겹*양면</t>
  </si>
  <si>
    <t>46489287AC1E16963896931C88A6A</t>
  </si>
  <si>
    <t>01011446489287AC1E16963896931C88A6A</t>
  </si>
  <si>
    <t>건식벽설치(화물용엘리베이터벽체)</t>
  </si>
  <si>
    <t>9.5T(일반)*2겹+틀포함</t>
  </si>
  <si>
    <t>46489287AC1E16963896931C88A6B</t>
  </si>
  <si>
    <t>01011446489287AC1E16963896931C88A6B</t>
  </si>
  <si>
    <t>건식벽설치(공중실)</t>
  </si>
  <si>
    <t>GB9.5T+MDF9.0T+틀포함+1면</t>
  </si>
  <si>
    <t>46489287AC1E16963896931C88A6C</t>
  </si>
  <si>
    <t>01011446489287AC1E16963896931C88A6C</t>
  </si>
  <si>
    <t>화장실거치대설치</t>
  </si>
  <si>
    <t>W=200(13T인조대리석+9T합판+30*30)</t>
  </si>
  <si>
    <t>46489287AC1E16963896931C88A61</t>
  </si>
  <si>
    <t>01011446489287AC1E16963896931C88A61</t>
  </si>
  <si>
    <t>블라인드설치</t>
  </si>
  <si>
    <t>5150*3000,방염</t>
  </si>
  <si>
    <t>46489287AC1E16963896931C88941</t>
  </si>
  <si>
    <t>01011446489287AC1E16963896931C88941</t>
  </si>
  <si>
    <t>010115  기  타  공  사</t>
  </si>
  <si>
    <t>010115</t>
  </si>
  <si>
    <t>4148901E12CC16EBF5163B69D8DBBD0A7B8A4</t>
  </si>
  <si>
    <t>0101154148901E12CC16EBF5163B69D8DBBD0A7B8A4</t>
  </si>
  <si>
    <t>간판설치</t>
  </si>
  <si>
    <t>12000*1330</t>
  </si>
  <si>
    <t>4148901E12CC16EBF5163B69D8DBBD0A7B948</t>
  </si>
  <si>
    <t>0101154148901E12CC16EBF5163B69D8DBBD0A7B948</t>
  </si>
  <si>
    <t>촉지도</t>
  </si>
  <si>
    <t>4148901E12CC16EBF5163B69D8DBBD0A7B949</t>
  </si>
  <si>
    <t>0101154148901E12CC16EBF5163B69D8DBBD0A7B949</t>
  </si>
  <si>
    <t>실명표지판</t>
  </si>
  <si>
    <t>E/V 홀</t>
  </si>
  <si>
    <t>4148901E12CC16EBF5163B69D8DBBD0A7B94A</t>
  </si>
  <si>
    <t>0101154148901E12CC16EBF5163B69D8DBBD0A7B94A</t>
  </si>
  <si>
    <t>우체국로고부착</t>
  </si>
  <si>
    <t>4148901E12CC16EBF5163B69D8DBBD0A7B94B</t>
  </si>
  <si>
    <t>0101154148901E12CC16EBF5163B69D8DBBD0A7B94B</t>
  </si>
  <si>
    <t>서류보관붙박이장</t>
  </si>
  <si>
    <t>800*450*3000</t>
  </si>
  <si>
    <t>4148901E12CC16EBF5163B69D8DBBD0A7B94C</t>
  </si>
  <si>
    <t>0101154148901E12CC16EBF5163B69D8DBBD0A7B94C</t>
  </si>
  <si>
    <t>필연대(2층)</t>
  </si>
  <si>
    <t>1340*1340,12T강화유리</t>
  </si>
  <si>
    <t>SET</t>
  </si>
  <si>
    <t>46499C75168B168E4B06F57C18C21</t>
  </si>
  <si>
    <t>01011546499C75168B168E4B06F57C18C21</t>
  </si>
  <si>
    <t>장애인창구데스크</t>
  </si>
  <si>
    <t>1150*850</t>
  </si>
  <si>
    <t>46499C75168B168E4B06F57C18C22</t>
  </si>
  <si>
    <t>01011546499C75168B168E4B06F57C18C22</t>
  </si>
  <si>
    <t>우편데스크(일반형)</t>
  </si>
  <si>
    <t>L=1800</t>
  </si>
  <si>
    <t>46499C75168B168E4B06F57C18C23</t>
  </si>
  <si>
    <t>01011546499C75168B168E4B06F57C18C23</t>
  </si>
  <si>
    <t>금융데스크(일반형)</t>
  </si>
  <si>
    <t>L=1600</t>
  </si>
  <si>
    <t>46499C75168B168E4B06F57C18C24</t>
  </si>
  <si>
    <t>01011546499C75168B168E4B06F57C18C24</t>
  </si>
  <si>
    <t>소포포장대</t>
  </si>
  <si>
    <t>46499C75168B168E4B06F57C18C26</t>
  </si>
  <si>
    <t>01011546499C75168B168E4B06F57C18C26</t>
  </si>
  <si>
    <t>미디어라인</t>
  </si>
  <si>
    <t>400*400(ㅁ25*25+1.2T갈바)</t>
  </si>
  <si>
    <t>46499C75168B168E4B06F57C18DC2</t>
  </si>
  <si>
    <t>01011546499C75168B168E4B06F57C18DC2</t>
  </si>
  <si>
    <t>010116  부  대  공  사</t>
  </si>
  <si>
    <t>010116</t>
  </si>
  <si>
    <t>식</t>
  </si>
  <si>
    <t>46499D58F7B4669772569038987EE</t>
  </si>
  <si>
    <t>01011646499D58F7B4669772569038987EE</t>
  </si>
  <si>
    <t>미끄럼방지포장</t>
  </si>
  <si>
    <t>T3.0,세이프티</t>
  </si>
  <si>
    <t>466D9648837846F644E6007268C90</t>
  </si>
  <si>
    <t>010116466D9648837846F644E6007268C90</t>
  </si>
  <si>
    <t>주출입구외부포장</t>
  </si>
  <si>
    <t>보도블록,U형, T60, 회색</t>
  </si>
  <si>
    <t>466D9648837846F644E6007268C91</t>
  </si>
  <si>
    <t>010116466D9648837846F644E6007268C91</t>
  </si>
  <si>
    <t>466D9648837846F644E6007268C97</t>
  </si>
  <si>
    <t>010116466D9648837846F644E6007268C97</t>
  </si>
  <si>
    <t>라인마킹</t>
  </si>
  <si>
    <t>W:150(융착식)</t>
  </si>
  <si>
    <t>466D9648837846F644E6007268C92</t>
  </si>
  <si>
    <t>010116466D9648837846F644E6007268C92</t>
  </si>
  <si>
    <t>장애인주차도안</t>
  </si>
  <si>
    <t>466D9648837846F644E6007268C93</t>
  </si>
  <si>
    <t>010116466D9648837846F644E6007268C93</t>
  </si>
  <si>
    <t>카스톱퍼</t>
  </si>
  <si>
    <t>네오프렌계, 150*120*750mm</t>
  </si>
  <si>
    <t>4648928A654556D6FEC6AB6A98550</t>
  </si>
  <si>
    <t>0101164648928A654556D6FEC6AB6A98550</t>
  </si>
  <si>
    <t xml:space="preserve"> 개소</t>
  </si>
  <si>
    <t>4648928A6546662978B6580C487BD</t>
  </si>
  <si>
    <t>0101164648928A6546662978B6580C487BD</t>
  </si>
  <si>
    <t>010117  철  거  공  사</t>
  </si>
  <si>
    <t>010117</t>
  </si>
  <si>
    <t>집기이전</t>
  </si>
  <si>
    <t>인</t>
  </si>
  <si>
    <t>4648970B93B1466102A6AD9358485</t>
  </si>
  <si>
    <t>0101174648970B93B1466102A6AD9358485</t>
  </si>
  <si>
    <t>카운터이설</t>
  </si>
  <si>
    <t>개당</t>
  </si>
  <si>
    <t>4648970B93B1466102A6AD935848A</t>
  </si>
  <si>
    <t>0101174648970B93B1466102A6AD935848A</t>
  </si>
  <si>
    <t>케노피철거</t>
  </si>
  <si>
    <t>46499C751331F61CB3A62E56F8138</t>
  </si>
  <si>
    <t>01011746499C751331F61CB3A62E56F8138</t>
  </si>
  <si>
    <t>케노피철거용장비</t>
  </si>
  <si>
    <t>46499C751331F61CB3A62E56F813B</t>
  </si>
  <si>
    <t>01011746499C751331F61CB3A62E56F813B</t>
  </si>
  <si>
    <t>철재도어철거</t>
  </si>
  <si>
    <t>46499C751FE7D6B917D686A3284DE</t>
  </si>
  <si>
    <t>01011746499C751FE7D6B917D686A3284DE</t>
  </si>
  <si>
    <t>철재창호철거</t>
  </si>
  <si>
    <t>46499C751FE7D6B917D686A3284DF</t>
  </si>
  <si>
    <t>01011746499C751FE7D6B917D686A3284DF</t>
  </si>
  <si>
    <t>철재셔터철거</t>
  </si>
  <si>
    <t>46499C751FE7D6B917D686A3284D8</t>
  </si>
  <si>
    <t>01011746499C751FE7D6B917D686A3284D8</t>
  </si>
  <si>
    <t>알루미늄창호철거</t>
  </si>
  <si>
    <t>46499C751FE7D6B917D686A3284D9</t>
  </si>
  <si>
    <t>01011746499C751FE7D6B917D686A3284D9</t>
  </si>
  <si>
    <t>온돌판넬철거</t>
  </si>
  <si>
    <t>46499C751FE636466956168AF8860</t>
  </si>
  <si>
    <t>01011746499C751FE636466956168AF8860</t>
  </si>
  <si>
    <t>대문철거</t>
  </si>
  <si>
    <t>3900*2000</t>
  </si>
  <si>
    <t>46499C751FE7D6B917D686A3284DA</t>
  </si>
  <si>
    <t>01011746499C751FE7D6B917D686A3284DA</t>
  </si>
  <si>
    <t>핸드레일철거</t>
  </si>
  <si>
    <t>46499C751FE7D6B917D686A328793</t>
  </si>
  <si>
    <t>01011746499C751FE7D6B917D686A328793</t>
  </si>
  <si>
    <t>천정재철거</t>
  </si>
  <si>
    <t>운반및처리비포함</t>
  </si>
  <si>
    <t>46499C751FE7D6B917D686A328799</t>
  </si>
  <si>
    <t>01011746499C751FE7D6B917D686A328799</t>
  </si>
  <si>
    <t>칸막이벽 철거</t>
  </si>
  <si>
    <t>46499C75168B168E1FB62A71C858D</t>
  </si>
  <si>
    <t>01011746499C75168B168E1FB62A71C858D</t>
  </si>
  <si>
    <t>텍스, 합판 철거(천장)</t>
  </si>
  <si>
    <t>해체후재사용</t>
  </si>
  <si>
    <t>46499C75168B16BB559683C82885D</t>
  </si>
  <si>
    <t>01011746499C75168B16BB559683C82885D</t>
  </si>
  <si>
    <t>46499C75168B16BB55A6AAD2F81AC</t>
  </si>
  <si>
    <t>01011746499C75168B16BB55A6AAD2F81AC</t>
  </si>
  <si>
    <t>경량철골천정틀철거</t>
  </si>
  <si>
    <t>46499C75168B16BB55A6AAD2F81AD</t>
  </si>
  <si>
    <t>01011746499C75168B16BB55A6AAD2F81AD</t>
  </si>
  <si>
    <t>벽돌 및 불럭벽 철거</t>
  </si>
  <si>
    <t>46499C7515E0363853865C68A8BAB</t>
  </si>
  <si>
    <t>01011746499C7515E0363853865C68A8BAB</t>
  </si>
  <si>
    <t>벽돌철거(커팅)</t>
  </si>
  <si>
    <t>(900+2100)</t>
  </si>
  <si>
    <t>47F69240F348C69C9A76A51E08089210A0727</t>
  </si>
  <si>
    <t>01011747F69240F348C69C9A76A51E08089210A0727</t>
  </si>
  <si>
    <t>테라죠철거</t>
  </si>
  <si>
    <t>46499C751FE63646695615ED080C9</t>
  </si>
  <si>
    <t>01011746499C751FE63646695615ED080C9</t>
  </si>
  <si>
    <t>점자블록철거</t>
  </si>
  <si>
    <t>46499C751FE63646695615ED080C8</t>
  </si>
  <si>
    <t>01011746499C751FE63646695615ED080C8</t>
  </si>
  <si>
    <t>010118  실내외계단철거</t>
  </si>
  <si>
    <t>010118</t>
  </si>
  <si>
    <t>1.실내계단</t>
  </si>
  <si>
    <t>47F69240F348C69C9A76A51E08089210A0575</t>
  </si>
  <si>
    <t>01011847F69240F348C69C9A76A51E08089210A0575</t>
  </si>
  <si>
    <t>포크레인</t>
  </si>
  <si>
    <t>공15/집게장착</t>
  </si>
  <si>
    <t>47F69240F348C69C9A76A51E08089210A0576</t>
  </si>
  <si>
    <t>01011847F69240F348C69C9A76A51E08089210A0576</t>
  </si>
  <si>
    <t>수직면절단</t>
  </si>
  <si>
    <t>철근콘크리트</t>
  </si>
  <si>
    <t>47F69240F348C69C9A76A51E08089210A0577</t>
  </si>
  <si>
    <t>01011847F69240F348C69C9A76A51E08089210A0577</t>
  </si>
  <si>
    <t>철거인부</t>
  </si>
  <si>
    <t>철거/상차</t>
  </si>
  <si>
    <t>47F69240F348C69C9A76A51E08089210A0570</t>
  </si>
  <si>
    <t>01011847F69240F348C69C9A76A51E08089210A0570</t>
  </si>
  <si>
    <t>가설공사</t>
  </si>
  <si>
    <t>이동식비계</t>
  </si>
  <si>
    <t>47F69240F348C69C9A76A51E08089210A0573</t>
  </si>
  <si>
    <t>01011847F69240F348C69C9A76A51E08089210A0573</t>
  </si>
  <si>
    <t>바닥보양</t>
  </si>
  <si>
    <t>합판</t>
  </si>
  <si>
    <t>47F69240F348C69C9A76A51E08089210A057C</t>
  </si>
  <si>
    <t>01011847F69240F348C69C9A76A51E08089210A057C</t>
  </si>
  <si>
    <t>소    계</t>
  </si>
  <si>
    <t>47F7997F4B7A164FBDA61645188</t>
  </si>
  <si>
    <t>01011847F7997F4B7A164FBDA61645188</t>
  </si>
  <si>
    <t>2. 외부계단</t>
  </si>
  <si>
    <t>47F69240F348C69C9A76A51E08089210A046D</t>
  </si>
  <si>
    <t>01011847F69240F348C69C9A76A51E08089210A046D</t>
  </si>
  <si>
    <t>공15</t>
  </si>
  <si>
    <t>47F69240F348C69C9A76A51E08089210A046C</t>
  </si>
  <si>
    <t>01011847F69240F348C69C9A76A51E08089210A046C</t>
  </si>
  <si>
    <t>47F69240F348C69C9A76A51E08089210A046F</t>
  </si>
  <si>
    <t>01011847F69240F348C69C9A76A51E08089210A046F</t>
  </si>
  <si>
    <t>3. 바닥철거</t>
  </si>
  <si>
    <t>47F69240F348C69C9A76A51E08089210A0468</t>
  </si>
  <si>
    <t>01011847F69240F348C69C9A76A51E08089210A0468</t>
  </si>
  <si>
    <t>수평면절단</t>
  </si>
  <si>
    <t>47F69240F348C69C9A76A51E08089210A046B</t>
  </si>
  <si>
    <t>01011847F69240F348C69C9A76A51E08089210A046B</t>
  </si>
  <si>
    <t>47F69240F348C69C9A76A51E08089210A046A</t>
  </si>
  <si>
    <t>01011847F69240F348C69C9A76A51E08089210A046A</t>
  </si>
  <si>
    <t>47F69240F348C69C9A76A51E08089210A0465</t>
  </si>
  <si>
    <t>01011847F69240F348C69C9A76A51E08089210A0465</t>
  </si>
  <si>
    <t>010119  골재비및운반비</t>
  </si>
  <si>
    <t>010119</t>
  </si>
  <si>
    <t>시멘트</t>
  </si>
  <si>
    <t>40KG</t>
  </si>
  <si>
    <t>포</t>
  </si>
  <si>
    <t>41649FB88E4CA682BB460344888D2B880A8DB</t>
  </si>
  <si>
    <t>01011941649FB88E4CA682BB460344888D2B880A8DB</t>
  </si>
  <si>
    <t>모  래</t>
  </si>
  <si>
    <t>도착도</t>
  </si>
  <si>
    <t>4148901E13D536D6A7560815F8097A8485A8F</t>
  </si>
  <si>
    <t>0101194148901E13D536D6A7560815F8097A8485A8F</t>
  </si>
  <si>
    <t>시멘트운반</t>
  </si>
  <si>
    <t>L:10km, 덤프8톤</t>
  </si>
  <si>
    <t>464999C1535696F25D96AF7DF8807</t>
  </si>
  <si>
    <t>010119464999C1535696F25D96AF7DF8807</t>
  </si>
  <si>
    <t>010120  작 업 부 산 물</t>
  </si>
  <si>
    <t>010120</t>
  </si>
  <si>
    <t>철강설(철거)</t>
  </si>
  <si>
    <t>4148901E1B2BD6563FA6B83368CE81682BAD9</t>
  </si>
  <si>
    <t>0101204148901E1B2BD6563FA6B83368CE81682BAD9</t>
  </si>
  <si>
    <t>철강설, 스텐레스, 작업설부산물</t>
  </si>
  <si>
    <t>kg</t>
  </si>
  <si>
    <t>4148901E1B2BD6563FA6B83368CE81682BB4A</t>
  </si>
  <si>
    <t>0101204148901E1B2BD6563FA6B83368CE81682BB4A</t>
  </si>
  <si>
    <t>철강설, 알루미늄, 작업설부산물</t>
  </si>
  <si>
    <t>4148901E1B2BD6563FA6B83248FDD1A86E1FA</t>
  </si>
  <si>
    <t>0101204148901E1B2BD6563FA6B83248FDD1A86E1FA</t>
  </si>
  <si>
    <t>010121  폐기물  처리비</t>
  </si>
  <si>
    <t>010121</t>
  </si>
  <si>
    <t>6</t>
  </si>
  <si>
    <t>건설폐기물처리비</t>
  </si>
  <si>
    <t>건설폐자재</t>
  </si>
  <si>
    <t>46489C8C8B51E67EA236C1FB3829A</t>
  </si>
  <si>
    <t>01012146489C8C8B51E67EA236C1FB3829A</t>
  </si>
  <si>
    <t>혼합건설폐기물(소각 5%이하)</t>
  </si>
  <si>
    <t>46489C8C8B51E67E91D6F523C84B5</t>
  </si>
  <si>
    <t>01012146489C8C8B51E67E91D6F523C84B5</t>
  </si>
  <si>
    <t>건설폐기물운반비 - 중간처리</t>
  </si>
  <si>
    <t>15톤트럭 - 30km</t>
  </si>
  <si>
    <t>46489C8C8B51E66C7F4687C0589C8</t>
  </si>
  <si>
    <t>01012146489C8C8B51E66C7F4687C0589C8</t>
  </si>
  <si>
    <t>비      고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</si>
  <si>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</si>
  <si>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</si>
  <si>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</si>
  <si>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</si>
  <si>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</si>
  <si>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</si>
  <si>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</si>
  <si>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</si>
  <si>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</si>
  <si>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</si>
  <si>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</si>
  <si>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</si>
  <si>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</si>
  <si>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</si>
  <si>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</si>
  <si>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</si>
  <si>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</si>
  <si>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</si>
  <si>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</si>
  <si>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</si>
  <si>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</si>
  <si>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</si>
  <si>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</si>
  <si>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</si>
  <si>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</si>
  <si>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</si>
  <si>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</si>
  <si>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</si>
  <si>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</si>
  <si>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</si>
  <si>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</si>
  <si>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</si>
  <si>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</si>
  <si>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</si>
  <si>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</si>
  <si>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</si>
  <si>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</si>
  <si>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3.03%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</si>
  <si>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</si>
  <si>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</si>
  <si>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</si>
  <si>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</si>
  <si>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</si>
  <si>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</si>
  <si>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</si>
  <si>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</si>
  <si>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10.51%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</si>
  <si>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</si>
  <si>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</si>
  <si>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</si>
  <si>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</si>
  <si>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</si>
  <si>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</si>
  <si>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</si>
  <si>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</si>
  <si>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</si>
  <si>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</si>
  <si>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</si>
  <si>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HILTI HIT-HY150</t>
    <phoneticPr fontId="3" type="noConversion"/>
  </si>
  <si>
    <t>자바라대문 이전설치</t>
    <phoneticPr fontId="3" type="noConversion"/>
  </si>
  <si>
    <t>내벽 3회(GB면)</t>
    <phoneticPr fontId="3" type="noConversion"/>
  </si>
  <si>
    <t>내벽 3회</t>
    <phoneticPr fontId="3" type="noConversion"/>
  </si>
  <si>
    <t>내벽 3회(MDF면)</t>
    <phoneticPr fontId="3" type="noConversion"/>
  </si>
  <si>
    <t>내천장 3회,GB면</t>
    <phoneticPr fontId="3" type="noConversion"/>
  </si>
  <si>
    <t>내천장 2회</t>
    <phoneticPr fontId="3" type="noConversion"/>
  </si>
  <si>
    <t>모르타르면 3회</t>
    <phoneticPr fontId="3" type="noConversion"/>
  </si>
  <si>
    <t>절삭후 아스팔트 덧씌우기</t>
    <phoneticPr fontId="3" type="noConversion"/>
  </si>
  <si>
    <t>밀링깊이50MM</t>
    <phoneticPr fontId="3" type="noConversion"/>
  </si>
  <si>
    <t>유제(택코팅) 살포, ㎡당</t>
    <phoneticPr fontId="3" type="noConversion"/>
  </si>
  <si>
    <t>아스콘</t>
    <phoneticPr fontId="3" type="noConversion"/>
  </si>
  <si>
    <t>WC-2(#78)</t>
    <phoneticPr fontId="3" type="noConversion"/>
  </si>
  <si>
    <t>톤</t>
    <phoneticPr fontId="3" type="noConversion"/>
  </si>
  <si>
    <t>L=5820,통용문하우스,레일포함</t>
    <phoneticPr fontId="3" type="noConversion"/>
  </si>
  <si>
    <t xml:space="preserve">2층→1층, 1층→2층 </t>
    <phoneticPr fontId="3" type="noConversion"/>
  </si>
  <si>
    <t>2000*800</t>
    <phoneticPr fontId="3" type="noConversion"/>
  </si>
  <si>
    <t>연결카운터</t>
    <phoneticPr fontId="3" type="noConversion"/>
  </si>
  <si>
    <t>L=1000</t>
    <phoneticPr fontId="3" type="noConversion"/>
  </si>
  <si>
    <t>벽, 일반 9.5*2PLY</t>
    <phoneticPr fontId="3" type="noConversion"/>
  </si>
  <si>
    <t>인테리어필름</t>
    <phoneticPr fontId="3" type="noConversion"/>
  </si>
  <si>
    <t>[1층 로비]</t>
    <phoneticPr fontId="3" type="noConversion"/>
  </si>
  <si>
    <t>맨홀주위보수</t>
    <phoneticPr fontId="3" type="noConversion"/>
  </si>
  <si>
    <t>보강앵글 포함</t>
    <phoneticPr fontId="3" type="noConversion"/>
  </si>
  <si>
    <t>상판 포함</t>
    <phoneticPr fontId="3" type="noConversion"/>
  </si>
  <si>
    <t>4000*700,SUS304,1.2T</t>
    <phoneticPr fontId="3" type="noConversion"/>
  </si>
  <si>
    <t>공사명 : 충정로우체국 임대공간 조성공사(건축)</t>
    <phoneticPr fontId="3" type="noConversion"/>
  </si>
  <si>
    <t>[ 충정로우체국 대수선공사(건축) ]</t>
    <phoneticPr fontId="3" type="noConversion"/>
  </si>
  <si>
    <t>최대 9.6% 적용가능</t>
    <phoneticPr fontId="3" type="noConversion"/>
  </si>
  <si>
    <t>필수항목/고정비율</t>
    <phoneticPr fontId="3" type="noConversion"/>
  </si>
  <si>
    <t>최대 3.03% 적용가능</t>
    <phoneticPr fontId="3" type="noConversion"/>
  </si>
  <si>
    <t>최대 6% 적용가능</t>
    <phoneticPr fontId="3" type="noConversion"/>
  </si>
  <si>
    <t>최대 10.51% 적용가능</t>
    <phoneticPr fontId="3" type="noConversion"/>
  </si>
  <si>
    <t>필수항목/고정비율(4천만원이상공사)</t>
    <phoneticPr fontId="3" type="noConversion"/>
  </si>
  <si>
    <t>공 사 비 내 역 서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</si>
</sst>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#"/>
    <numFmt numFmtId="181" formatCode="#,##0_-;\-#,##0_-;"/>
    <numFmt numFmtId="182" formatCode="#,##0_ "/>
  </numFmts>
  <fonts count="12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u/>
      <sz val="16"/>
      <color theme="1"/>
      <name val="돋움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41" fontId="1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0" applyFont="1">
      <alignment vertical="center"/>
    </xf>
    <xf numFmtId="0" fontId="7" fillId="0" borderId="0" xfId="0" quotePrefix="1" applyFont="1">
      <alignment vertical="center"/>
    </xf>
    <xf numFmtId="0" fontId="7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182" fontId="7" fillId="0" borderId="1" xfId="0" applyNumberFormat="1" applyFont="1" applyBorder="1" applyAlignment="1">
      <alignment vertical="center" wrapText="1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176" fontId="5" fillId="6" borderId="1" xfId="0" applyNumberFormat="1" applyFont="1" applyFill="1" applyBorder="1" applyAlignment="1">
      <alignment vertical="center" wrapText="1"/>
    </xf>
    <xf numFmtId="182" fontId="5" fillId="6" borderId="1" xfId="2" applyNumberFormat="1" applyFont="1" applyFill="1" applyBorder="1" applyAlignment="1">
      <alignment vertical="center" wrapText="1"/>
    </xf>
    <xf numFmtId="182" fontId="5" fillId="6" borderId="1" xfId="2" quotePrefix="1" applyNumberFormat="1" applyFont="1" applyFill="1" applyBorder="1" applyAlignment="1">
      <alignment vertical="center" wrapText="1"/>
    </xf>
    <xf numFmtId="182" fontId="5" fillId="0" borderId="1" xfId="2" applyNumberFormat="1" applyFont="1" applyBorder="1" applyAlignment="1">
      <alignment vertical="center" wrapText="1"/>
    </xf>
    <xf numFmtId="182" fontId="5" fillId="5" borderId="1" xfId="2" applyNumberFormat="1" applyFont="1" applyFill="1" applyBorder="1" applyAlignment="1">
      <alignment vertical="center" wrapText="1"/>
    </xf>
    <xf numFmtId="182" fontId="5" fillId="0" borderId="1" xfId="2" quotePrefix="1" applyNumberFormat="1" applyFont="1" applyBorder="1" applyAlignment="1">
      <alignment vertical="center" wrapText="1"/>
    </xf>
    <xf numFmtId="182" fontId="5" fillId="2" borderId="1" xfId="2" applyNumberFormat="1" applyFont="1" applyFill="1" applyBorder="1" applyAlignment="1">
      <alignment vertical="center" wrapText="1"/>
    </xf>
    <xf numFmtId="182" fontId="5" fillId="2" borderId="1" xfId="2" quotePrefix="1" applyNumberFormat="1" applyFont="1" applyFill="1" applyBorder="1" applyAlignment="1">
      <alignment vertical="center" wrapText="1"/>
    </xf>
    <xf numFmtId="182" fontId="5" fillId="3" borderId="1" xfId="2" applyNumberFormat="1" applyFont="1" applyFill="1" applyBorder="1" applyAlignment="1">
      <alignment vertical="center" wrapText="1"/>
    </xf>
    <xf numFmtId="182" fontId="5" fillId="3" borderId="1" xfId="2" quotePrefix="1" applyNumberFormat="1" applyFont="1" applyFill="1" applyBorder="1" applyAlignment="1">
      <alignment vertical="center" wrapText="1"/>
    </xf>
    <xf numFmtId="182" fontId="5" fillId="6" borderId="1" xfId="2" applyNumberFormat="1" applyFont="1" applyFill="1" applyBorder="1" applyAlignment="1" applyProtection="1">
      <alignment vertical="center" wrapText="1"/>
      <protection locked="0"/>
    </xf>
    <xf numFmtId="0" fontId="5" fillId="6" borderId="1" xfId="0" applyFont="1" applyFill="1" applyBorder="1" applyAlignment="1">
      <alignment vertical="center" wrapText="1"/>
    </xf>
    <xf numFmtId="0" fontId="7" fillId="2" borderId="1" xfId="0" quotePrefix="1" applyFont="1" applyFill="1" applyBorder="1" applyAlignment="1">
      <alignment horizontal="center" vertical="center" wrapText="1"/>
    </xf>
    <xf numFmtId="182" fontId="7" fillId="2" borderId="1" xfId="0" applyNumberFormat="1" applyFont="1" applyFill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182" fontId="7" fillId="7" borderId="1" xfId="0" applyNumberFormat="1" applyFont="1" applyFill="1" applyBorder="1" applyAlignment="1">
      <alignment vertical="center" wrapText="1"/>
    </xf>
    <xf numFmtId="0" fontId="7" fillId="7" borderId="1" xfId="0" quotePrefix="1" applyFont="1" applyFill="1" applyBorder="1" applyAlignment="1">
      <alignment vertical="center" wrapText="1"/>
    </xf>
    <xf numFmtId="182" fontId="7" fillId="5" borderId="1" xfId="0" applyNumberFormat="1" applyFont="1" applyFill="1" applyBorder="1" applyAlignment="1">
      <alignment vertical="center" wrapText="1"/>
    </xf>
    <xf numFmtId="0" fontId="7" fillId="5" borderId="1" xfId="0" quotePrefix="1" applyFont="1" applyFill="1" applyBorder="1" applyAlignment="1">
      <alignment vertical="center" wrapText="1"/>
    </xf>
    <xf numFmtId="182" fontId="7" fillId="8" borderId="1" xfId="0" applyNumberFormat="1" applyFont="1" applyFill="1" applyBorder="1" applyAlignment="1">
      <alignment vertical="center" wrapText="1"/>
    </xf>
    <xf numFmtId="0" fontId="7" fillId="8" borderId="1" xfId="0" quotePrefix="1" applyFont="1" applyFill="1" applyBorder="1" applyAlignment="1">
      <alignment vertical="center" wrapText="1"/>
    </xf>
    <xf numFmtId="182" fontId="7" fillId="4" borderId="1" xfId="0" applyNumberFormat="1" applyFont="1" applyFill="1" applyBorder="1" applyAlignment="1">
      <alignment vertical="center" wrapText="1"/>
    </xf>
    <xf numFmtId="0" fontId="7" fillId="4" borderId="1" xfId="0" quotePrefix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81" fontId="10" fillId="0" borderId="0" xfId="1" applyNumberFormat="1" applyFont="1" applyFill="1" applyBorder="1" applyAlignment="1">
      <alignment horizontal="right" vertical="center"/>
    </xf>
    <xf numFmtId="0" fontId="8" fillId="0" borderId="1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distributed" vertical="center" wrapText="1"/>
    </xf>
    <xf numFmtId="0" fontId="7" fillId="4" borderId="1" xfId="0" quotePrefix="1" applyFont="1" applyFill="1" applyBorder="1" applyAlignment="1">
      <alignment horizontal="center" vertical="center" wrapText="1"/>
    </xf>
    <xf numFmtId="0" fontId="7" fillId="8" borderId="1" xfId="0" quotePrefix="1" applyFont="1" applyFill="1" applyBorder="1" applyAlignment="1">
      <alignment horizontal="center" vertical="center" wrapText="1"/>
    </xf>
    <xf numFmtId="0" fontId="7" fillId="5" borderId="1" xfId="0" quotePrefix="1" applyFont="1" applyFill="1" applyBorder="1" applyAlignment="1">
      <alignment horizontal="center" vertical="center" wrapText="1"/>
    </xf>
    <xf numFmtId="0" fontId="7" fillId="7" borderId="1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5" fillId="9" borderId="1" xfId="0" quotePrefix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opLeftCell="B1" zoomScale="85" zoomScaleNormal="85" workbookViewId="0">
      <selection activeCell="B1" sqref="B1:G1"/>
    </sheetView>
  </sheetViews>
  <sheetFormatPr defaultRowHeight="16.5"/>
  <cols>
    <col min="1" max="1" width="0" style="10" hidden="1" customWidth="1"/>
    <col min="2" max="3" width="4.625" style="10" customWidth="1"/>
    <col min="4" max="4" width="35.625" style="10" customWidth="1"/>
    <col min="5" max="5" width="25.625" style="10" customWidth="1"/>
    <col min="6" max="6" width="49.875" style="10" customWidth="1"/>
    <col min="7" max="7" width="35.375" style="10" customWidth="1"/>
    <col min="8" max="16384" width="9" style="10"/>
  </cols>
  <sheetData>
    <row r="1" spans="1:7" ht="65.25" customHeight="1">
      <c r="B1" s="55" t="s">
        <v>894</v>
      </c>
      <c r="C1" s="55"/>
      <c r="D1" s="55"/>
      <c r="E1" s="55"/>
      <c r="F1" s="55"/>
      <c r="G1" s="55"/>
    </row>
    <row r="2" spans="1:7" ht="21.95" customHeight="1">
      <c r="B2" s="56" t="s">
        <v>886</v>
      </c>
      <c r="C2" s="56"/>
      <c r="D2" s="56"/>
      <c r="E2" s="56"/>
      <c r="F2" s="57"/>
      <c r="G2" s="57"/>
    </row>
    <row r="3" spans="1:7" ht="21.95" customHeight="1">
      <c r="B3" s="58" t="s">
        <v>802</v>
      </c>
      <c r="C3" s="58"/>
      <c r="D3" s="58"/>
      <c r="E3" s="16" t="s">
        <v>803</v>
      </c>
      <c r="F3" s="16" t="s">
        <v>804</v>
      </c>
      <c r="G3" s="16" t="s">
        <v>801</v>
      </c>
    </row>
    <row r="4" spans="1:7" ht="21.95" customHeight="1">
      <c r="A4" s="11" t="s">
        <v>809</v>
      </c>
      <c r="B4" s="59" t="s">
        <v>805</v>
      </c>
      <c r="C4" s="59" t="s">
        <v>806</v>
      </c>
      <c r="D4" s="15" t="s">
        <v>810</v>
      </c>
      <c r="E4" s="28">
        <f>공종별집계표!F5</f>
        <v>0</v>
      </c>
      <c r="F4" s="12" t="s">
        <v>52</v>
      </c>
      <c r="G4" s="12" t="s">
        <v>52</v>
      </c>
    </row>
    <row r="5" spans="1:7" ht="21.95" customHeight="1">
      <c r="A5" s="11" t="s">
        <v>811</v>
      </c>
      <c r="B5" s="59"/>
      <c r="C5" s="59"/>
      <c r="D5" s="15" t="s">
        <v>812</v>
      </c>
      <c r="E5" s="28"/>
      <c r="F5" s="12" t="s">
        <v>52</v>
      </c>
      <c r="G5" s="12" t="s">
        <v>52</v>
      </c>
    </row>
    <row r="6" spans="1:7" ht="21.95" customHeight="1">
      <c r="A6" s="11" t="s">
        <v>813</v>
      </c>
      <c r="B6" s="59"/>
      <c r="C6" s="59"/>
      <c r="D6" s="15" t="s">
        <v>814</v>
      </c>
      <c r="E6" s="28">
        <f>공종별집계표!F26</f>
        <v>0</v>
      </c>
      <c r="F6" s="12" t="s">
        <v>52</v>
      </c>
      <c r="G6" s="12" t="s">
        <v>52</v>
      </c>
    </row>
    <row r="7" spans="1:7" ht="21.95" customHeight="1">
      <c r="A7" s="11" t="s">
        <v>815</v>
      </c>
      <c r="B7" s="59"/>
      <c r="C7" s="59"/>
      <c r="D7" s="44" t="s">
        <v>816</v>
      </c>
      <c r="E7" s="45">
        <f>SUM(E4:E6)</f>
        <v>0</v>
      </c>
      <c r="F7" s="46" t="s">
        <v>52</v>
      </c>
      <c r="G7" s="46" t="s">
        <v>52</v>
      </c>
    </row>
    <row r="8" spans="1:7" ht="21.95" customHeight="1">
      <c r="A8" s="11" t="s">
        <v>817</v>
      </c>
      <c r="B8" s="59"/>
      <c r="C8" s="59" t="s">
        <v>807</v>
      </c>
      <c r="D8" s="15" t="s">
        <v>818</v>
      </c>
      <c r="E8" s="28">
        <f>공종별집계표!H5</f>
        <v>0</v>
      </c>
      <c r="F8" s="12" t="s">
        <v>52</v>
      </c>
      <c r="G8" s="12" t="s">
        <v>52</v>
      </c>
    </row>
    <row r="9" spans="1:7" ht="21.95" customHeight="1">
      <c r="A9" s="11" t="s">
        <v>819</v>
      </c>
      <c r="B9" s="59"/>
      <c r="C9" s="59"/>
      <c r="D9" s="15" t="s">
        <v>820</v>
      </c>
      <c r="E9" s="28">
        <f>E8*9.6%</f>
        <v>0</v>
      </c>
      <c r="F9" s="12" t="s">
        <v>821</v>
      </c>
      <c r="G9" s="71" t="s">
        <v>888</v>
      </c>
    </row>
    <row r="10" spans="1:7" ht="21.95" customHeight="1">
      <c r="A10" s="11" t="s">
        <v>822</v>
      </c>
      <c r="B10" s="59"/>
      <c r="C10" s="59"/>
      <c r="D10" s="44" t="s">
        <v>816</v>
      </c>
      <c r="E10" s="45">
        <f>SUM(E8:E9)</f>
        <v>0</v>
      </c>
      <c r="F10" s="46" t="s">
        <v>52</v>
      </c>
      <c r="G10" s="46" t="s">
        <v>52</v>
      </c>
    </row>
    <row r="11" spans="1:7" ht="21.95" customHeight="1">
      <c r="A11" s="11" t="s">
        <v>823</v>
      </c>
      <c r="B11" s="59"/>
      <c r="C11" s="59" t="s">
        <v>808</v>
      </c>
      <c r="D11" s="15" t="s">
        <v>824</v>
      </c>
      <c r="E11" s="28">
        <f>공종별집계표!J5</f>
        <v>0</v>
      </c>
      <c r="F11" s="12" t="s">
        <v>52</v>
      </c>
      <c r="G11" s="12" t="s">
        <v>52</v>
      </c>
    </row>
    <row r="12" spans="1:7" ht="21.95" customHeight="1">
      <c r="A12" s="11" t="s">
        <v>825</v>
      </c>
      <c r="B12" s="59"/>
      <c r="C12" s="59"/>
      <c r="D12" s="15" t="s">
        <v>826</v>
      </c>
      <c r="E12" s="28">
        <f>E10*3.8%</f>
        <v>0</v>
      </c>
      <c r="F12" s="12" t="s">
        <v>827</v>
      </c>
      <c r="G12" s="71" t="s">
        <v>889</v>
      </c>
    </row>
    <row r="13" spans="1:7" ht="21.95" customHeight="1">
      <c r="A13" s="11" t="s">
        <v>828</v>
      </c>
      <c r="B13" s="59"/>
      <c r="C13" s="59"/>
      <c r="D13" s="15" t="s">
        <v>829</v>
      </c>
      <c r="E13" s="28">
        <f>E10*0.87%</f>
        <v>0</v>
      </c>
      <c r="F13" s="12" t="s">
        <v>830</v>
      </c>
      <c r="G13" s="71" t="s">
        <v>889</v>
      </c>
    </row>
    <row r="14" spans="1:7" ht="21.95" customHeight="1">
      <c r="A14" s="11" t="s">
        <v>831</v>
      </c>
      <c r="B14" s="59"/>
      <c r="C14" s="59"/>
      <c r="D14" s="15" t="s">
        <v>832</v>
      </c>
      <c r="E14" s="28">
        <f>(E7+E8)*2.93%</f>
        <v>0</v>
      </c>
      <c r="F14" s="12" t="s">
        <v>833</v>
      </c>
      <c r="G14" s="71" t="s">
        <v>893</v>
      </c>
    </row>
    <row r="15" spans="1:7" ht="21.95" customHeight="1">
      <c r="A15" s="11" t="s">
        <v>834</v>
      </c>
      <c r="B15" s="59"/>
      <c r="C15" s="59"/>
      <c r="D15" s="15" t="s">
        <v>835</v>
      </c>
      <c r="E15" s="28">
        <f>(E7+E8+E11)*0.3%</f>
        <v>0</v>
      </c>
      <c r="F15" s="12" t="s">
        <v>836</v>
      </c>
      <c r="G15" s="71" t="s">
        <v>889</v>
      </c>
    </row>
    <row r="16" spans="1:7" ht="21.95" customHeight="1">
      <c r="A16" s="11" t="s">
        <v>837</v>
      </c>
      <c r="B16" s="59"/>
      <c r="C16" s="59"/>
      <c r="D16" s="15" t="s">
        <v>838</v>
      </c>
      <c r="E16" s="28">
        <f>(E7+E10)*3.03%</f>
        <v>0</v>
      </c>
      <c r="F16" s="12" t="s">
        <v>839</v>
      </c>
      <c r="G16" s="71" t="s">
        <v>890</v>
      </c>
    </row>
    <row r="17" spans="1:7" ht="21.95" customHeight="1">
      <c r="A17" s="11" t="s">
        <v>840</v>
      </c>
      <c r="B17" s="59"/>
      <c r="C17" s="59"/>
      <c r="D17" s="44" t="s">
        <v>816</v>
      </c>
      <c r="E17" s="45">
        <f>TRUNC(E11+E12+E13+E14+E16+E15, 0)</f>
        <v>0</v>
      </c>
      <c r="F17" s="46" t="s">
        <v>52</v>
      </c>
      <c r="G17" s="46" t="s">
        <v>52</v>
      </c>
    </row>
    <row r="18" spans="1:7" ht="21.95" customHeight="1">
      <c r="A18" s="11" t="s">
        <v>841</v>
      </c>
      <c r="B18" s="62" t="s">
        <v>842</v>
      </c>
      <c r="C18" s="62"/>
      <c r="D18" s="62"/>
      <c r="E18" s="49">
        <f>E7+E10+E17</f>
        <v>0</v>
      </c>
      <c r="F18" s="50" t="s">
        <v>52</v>
      </c>
      <c r="G18" s="50" t="s">
        <v>52</v>
      </c>
    </row>
    <row r="19" spans="1:7" ht="21.95" customHeight="1">
      <c r="A19" s="11" t="s">
        <v>843</v>
      </c>
      <c r="B19" s="62" t="s">
        <v>844</v>
      </c>
      <c r="C19" s="62"/>
      <c r="D19" s="62"/>
      <c r="E19" s="49">
        <f>E18*6%</f>
        <v>0</v>
      </c>
      <c r="F19" s="50" t="s">
        <v>845</v>
      </c>
      <c r="G19" s="72" t="s">
        <v>891</v>
      </c>
    </row>
    <row r="20" spans="1:7" ht="21.95" customHeight="1">
      <c r="A20" s="11" t="s">
        <v>846</v>
      </c>
      <c r="B20" s="62" t="s">
        <v>847</v>
      </c>
      <c r="C20" s="62"/>
      <c r="D20" s="62"/>
      <c r="E20" s="49">
        <f>(E10+E17+E19)*10.51%</f>
        <v>0</v>
      </c>
      <c r="F20" s="50" t="s">
        <v>848</v>
      </c>
      <c r="G20" s="72" t="s">
        <v>892</v>
      </c>
    </row>
    <row r="21" spans="1:7" ht="21.95" customHeight="1">
      <c r="A21" s="11" t="s">
        <v>849</v>
      </c>
      <c r="B21" s="62" t="s">
        <v>850</v>
      </c>
      <c r="C21" s="62"/>
      <c r="D21" s="62"/>
      <c r="E21" s="49">
        <f>TRUNC(공종별집계표!T27, 0)</f>
        <v>0</v>
      </c>
      <c r="F21" s="50" t="s">
        <v>52</v>
      </c>
      <c r="G21" s="50" t="s">
        <v>52</v>
      </c>
    </row>
    <row r="22" spans="1:7" ht="21.95" customHeight="1">
      <c r="A22" s="11" t="s">
        <v>851</v>
      </c>
      <c r="B22" s="63" t="s">
        <v>852</v>
      </c>
      <c r="C22" s="63"/>
      <c r="D22" s="63"/>
      <c r="E22" s="47">
        <f>SUM(E18:E21)</f>
        <v>0</v>
      </c>
      <c r="F22" s="48" t="s">
        <v>52</v>
      </c>
      <c r="G22" s="48" t="s">
        <v>52</v>
      </c>
    </row>
    <row r="23" spans="1:7" ht="21.95" customHeight="1">
      <c r="A23" s="11" t="s">
        <v>853</v>
      </c>
      <c r="B23" s="63" t="s">
        <v>854</v>
      </c>
      <c r="C23" s="63"/>
      <c r="D23" s="63"/>
      <c r="E23" s="47">
        <f>TRUNC(E22*0.1, 0)</f>
        <v>0</v>
      </c>
      <c r="F23" s="48" t="s">
        <v>855</v>
      </c>
      <c r="G23" s="73" t="s">
        <v>889</v>
      </c>
    </row>
    <row r="24" spans="1:7" ht="21.95" customHeight="1">
      <c r="A24" s="11" t="s">
        <v>856</v>
      </c>
      <c r="B24" s="60" t="s">
        <v>857</v>
      </c>
      <c r="C24" s="60"/>
      <c r="D24" s="60"/>
      <c r="E24" s="53">
        <f>TRUNC(E22+E23, 0)</f>
        <v>0</v>
      </c>
      <c r="F24" s="54" t="s">
        <v>52</v>
      </c>
      <c r="G24" s="54" t="s">
        <v>52</v>
      </c>
    </row>
    <row r="25" spans="1:7" ht="21.95" customHeight="1">
      <c r="A25" s="11" t="s">
        <v>858</v>
      </c>
      <c r="B25" s="61" t="s">
        <v>859</v>
      </c>
      <c r="C25" s="61"/>
      <c r="D25" s="61"/>
      <c r="E25" s="51">
        <f>ROUNDDOWN(TRUNC(E24, 0),-3)</f>
        <v>0</v>
      </c>
      <c r="F25" s="52" t="s">
        <v>52</v>
      </c>
      <c r="G25" s="52" t="s">
        <v>52</v>
      </c>
    </row>
  </sheetData>
  <mergeCells count="16">
    <mergeCell ref="B24:D24"/>
    <mergeCell ref="B25:D25"/>
    <mergeCell ref="B18:D18"/>
    <mergeCell ref="B19:D19"/>
    <mergeCell ref="B20:D20"/>
    <mergeCell ref="B21:D21"/>
    <mergeCell ref="B22:D22"/>
    <mergeCell ref="B23:D23"/>
    <mergeCell ref="B1:G1"/>
    <mergeCell ref="B2:E2"/>
    <mergeCell ref="F2:G2"/>
    <mergeCell ref="B3:D3"/>
    <mergeCell ref="B4:B17"/>
    <mergeCell ref="C4:C7"/>
    <mergeCell ref="C8:C10"/>
    <mergeCell ref="C11:C17"/>
  </mergeCells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8"/>
  <sheetViews>
    <sheetView topLeftCell="A4" workbookViewId="0">
      <selection activeCell="I7" sqref="I7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20" ht="30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20" ht="30" customHeight="1">
      <c r="A3" s="22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/>
      <c r="G3" s="22" t="s">
        <v>9</v>
      </c>
      <c r="H3" s="22"/>
      <c r="I3" s="22" t="s">
        <v>10</v>
      </c>
      <c r="J3" s="22"/>
      <c r="K3" s="22" t="s">
        <v>11</v>
      </c>
      <c r="L3" s="22"/>
      <c r="M3" s="22" t="s">
        <v>12</v>
      </c>
      <c r="N3" s="24" t="s">
        <v>13</v>
      </c>
      <c r="O3" s="24" t="s">
        <v>14</v>
      </c>
      <c r="P3" s="24" t="s">
        <v>15</v>
      </c>
      <c r="Q3" s="24" t="s">
        <v>16</v>
      </c>
      <c r="R3" s="24" t="s">
        <v>17</v>
      </c>
      <c r="S3" s="24" t="s">
        <v>18</v>
      </c>
      <c r="T3" s="24" t="s">
        <v>19</v>
      </c>
    </row>
    <row r="4" spans="1:20" ht="30" customHeight="1">
      <c r="A4" s="23"/>
      <c r="B4" s="23"/>
      <c r="C4" s="23"/>
      <c r="D4" s="23"/>
      <c r="E4" s="23" t="s">
        <v>7</v>
      </c>
      <c r="F4" s="23" t="s">
        <v>8</v>
      </c>
      <c r="G4" s="23" t="s">
        <v>7</v>
      </c>
      <c r="H4" s="23" t="s">
        <v>8</v>
      </c>
      <c r="I4" s="23" t="s">
        <v>7</v>
      </c>
      <c r="J4" s="23" t="s">
        <v>8</v>
      </c>
      <c r="K4" s="23" t="s">
        <v>7</v>
      </c>
      <c r="L4" s="23" t="s">
        <v>8</v>
      </c>
      <c r="M4" s="23"/>
      <c r="N4" s="24"/>
      <c r="O4" s="24"/>
      <c r="P4" s="24"/>
      <c r="Q4" s="24"/>
      <c r="R4" s="24"/>
      <c r="S4" s="24"/>
      <c r="T4" s="24"/>
    </row>
    <row r="5" spans="1:20" ht="30" customHeight="1">
      <c r="A5" s="6" t="s">
        <v>51</v>
      </c>
      <c r="B5" s="6" t="s">
        <v>52</v>
      </c>
      <c r="C5" s="6" t="s">
        <v>52</v>
      </c>
      <c r="D5" s="25">
        <v>1</v>
      </c>
      <c r="E5" s="33">
        <f>F6</f>
        <v>0</v>
      </c>
      <c r="F5" s="33">
        <f>E5*D5</f>
        <v>0</v>
      </c>
      <c r="G5" s="33">
        <f>H6</f>
        <v>0</v>
      </c>
      <c r="H5" s="33">
        <f t="shared" ref="H5:H27" si="0">G5*D5</f>
        <v>0</v>
      </c>
      <c r="I5" s="33">
        <f>J6</f>
        <v>0</v>
      </c>
      <c r="J5" s="33">
        <f t="shared" ref="J5:J27" si="1">I5*D5</f>
        <v>0</v>
      </c>
      <c r="K5" s="33">
        <f t="shared" ref="K5:K27" si="2">E5+G5+I5</f>
        <v>0</v>
      </c>
      <c r="L5" s="33">
        <f t="shared" ref="L5:L27" si="3">F5+H5+J5</f>
        <v>0</v>
      </c>
      <c r="M5" s="34" t="s">
        <v>52</v>
      </c>
      <c r="N5" s="4" t="s">
        <v>53</v>
      </c>
      <c r="O5" s="4" t="s">
        <v>52</v>
      </c>
      <c r="P5" s="4" t="s">
        <v>52</v>
      </c>
      <c r="Q5" s="4" t="s">
        <v>52</v>
      </c>
      <c r="R5" s="1">
        <v>1</v>
      </c>
      <c r="S5" s="4" t="s">
        <v>52</v>
      </c>
      <c r="T5" s="5"/>
    </row>
    <row r="6" spans="1:20" ht="30" customHeight="1">
      <c r="A6" s="6" t="s">
        <v>54</v>
      </c>
      <c r="B6" s="6" t="s">
        <v>52</v>
      </c>
      <c r="C6" s="6" t="s">
        <v>52</v>
      </c>
      <c r="D6" s="25">
        <v>1</v>
      </c>
      <c r="E6" s="33">
        <f>F7+F8+F9+F10+F11+F12+F13+F14+F15+F16+F17+F18+F19+F20+F21+F22+F23+F24+F25</f>
        <v>0</v>
      </c>
      <c r="F6" s="33">
        <f>E6*D6</f>
        <v>0</v>
      </c>
      <c r="G6" s="42">
        <f>H7+H8+H9+H10+H11+H12+H13+H14+H15+H16+H17+H18+H19+H20+H21+H22+H23+H24+H25</f>
        <v>0</v>
      </c>
      <c r="H6" s="33">
        <f t="shared" si="0"/>
        <v>0</v>
      </c>
      <c r="I6" s="42">
        <f>SUM(J7:K25)</f>
        <v>0</v>
      </c>
      <c r="J6" s="33">
        <f>I6*D6</f>
        <v>0</v>
      </c>
      <c r="K6" s="33">
        <f t="shared" si="2"/>
        <v>0</v>
      </c>
      <c r="L6" s="33">
        <f t="shared" ref="L6:L23" si="4">F6+H6+J6</f>
        <v>0</v>
      </c>
      <c r="M6" s="34" t="s">
        <v>52</v>
      </c>
      <c r="N6" s="4" t="s">
        <v>55</v>
      </c>
      <c r="O6" s="4" t="s">
        <v>52</v>
      </c>
      <c r="P6" s="4" t="s">
        <v>53</v>
      </c>
      <c r="Q6" s="4" t="s">
        <v>52</v>
      </c>
      <c r="R6" s="1">
        <v>2</v>
      </c>
      <c r="S6" s="4" t="s">
        <v>52</v>
      </c>
      <c r="T6" s="5"/>
    </row>
    <row r="7" spans="1:20" ht="30" customHeight="1">
      <c r="A7" s="6" t="s">
        <v>56</v>
      </c>
      <c r="B7" s="6" t="s">
        <v>52</v>
      </c>
      <c r="C7" s="6" t="s">
        <v>52</v>
      </c>
      <c r="D7" s="25">
        <v>1</v>
      </c>
      <c r="E7" s="35">
        <f>공종별내역서!F27</f>
        <v>0</v>
      </c>
      <c r="F7" s="36">
        <f t="shared" ref="F7:F27" si="5">E7*D7</f>
        <v>0</v>
      </c>
      <c r="G7" s="35">
        <f>공종별내역서!H27</f>
        <v>0</v>
      </c>
      <c r="H7" s="36">
        <f t="shared" si="0"/>
        <v>0</v>
      </c>
      <c r="I7" s="35">
        <f>공종별내역서!J27</f>
        <v>0</v>
      </c>
      <c r="J7" s="36">
        <f t="shared" si="1"/>
        <v>0</v>
      </c>
      <c r="K7" s="35">
        <f t="shared" si="2"/>
        <v>0</v>
      </c>
      <c r="L7" s="36">
        <f t="shared" si="4"/>
        <v>0</v>
      </c>
      <c r="M7" s="37" t="s">
        <v>52</v>
      </c>
      <c r="N7" s="4" t="s">
        <v>57</v>
      </c>
      <c r="O7" s="4" t="s">
        <v>52</v>
      </c>
      <c r="P7" s="4" t="s">
        <v>55</v>
      </c>
      <c r="Q7" s="4" t="s">
        <v>52</v>
      </c>
      <c r="R7" s="1">
        <v>3</v>
      </c>
      <c r="S7" s="4" t="s">
        <v>52</v>
      </c>
      <c r="T7" s="5"/>
    </row>
    <row r="8" spans="1:20" ht="30" customHeight="1">
      <c r="A8" s="6" t="s">
        <v>84</v>
      </c>
      <c r="B8" s="6" t="s">
        <v>52</v>
      </c>
      <c r="C8" s="6" t="s">
        <v>52</v>
      </c>
      <c r="D8" s="25">
        <v>1</v>
      </c>
      <c r="E8" s="35">
        <f>공종별내역서!F51</f>
        <v>0</v>
      </c>
      <c r="F8" s="36">
        <f t="shared" si="5"/>
        <v>0</v>
      </c>
      <c r="G8" s="35">
        <f>공종별내역서!H51</f>
        <v>0</v>
      </c>
      <c r="H8" s="36">
        <f t="shared" si="0"/>
        <v>0</v>
      </c>
      <c r="I8" s="35">
        <f>공종별내역서!J51</f>
        <v>0</v>
      </c>
      <c r="J8" s="36">
        <f t="shared" si="1"/>
        <v>0</v>
      </c>
      <c r="K8" s="35">
        <f t="shared" si="2"/>
        <v>0</v>
      </c>
      <c r="L8" s="36">
        <f t="shared" si="4"/>
        <v>0</v>
      </c>
      <c r="M8" s="37" t="s">
        <v>52</v>
      </c>
      <c r="N8" s="4" t="s">
        <v>85</v>
      </c>
      <c r="O8" s="4" t="s">
        <v>52</v>
      </c>
      <c r="P8" s="4" t="s">
        <v>55</v>
      </c>
      <c r="Q8" s="4" t="s">
        <v>52</v>
      </c>
      <c r="R8" s="1">
        <v>3</v>
      </c>
      <c r="S8" s="4" t="s">
        <v>52</v>
      </c>
      <c r="T8" s="5"/>
    </row>
    <row r="9" spans="1:20" ht="30" customHeight="1">
      <c r="A9" s="6" t="s">
        <v>103</v>
      </c>
      <c r="B9" s="6" t="s">
        <v>52</v>
      </c>
      <c r="C9" s="6" t="s">
        <v>52</v>
      </c>
      <c r="D9" s="25">
        <v>1</v>
      </c>
      <c r="E9" s="35">
        <f>공종별내역서!F74</f>
        <v>0</v>
      </c>
      <c r="F9" s="36">
        <f t="shared" si="5"/>
        <v>0</v>
      </c>
      <c r="G9" s="35">
        <f>공종별내역서!H74</f>
        <v>0</v>
      </c>
      <c r="H9" s="36">
        <f t="shared" si="0"/>
        <v>0</v>
      </c>
      <c r="I9" s="35">
        <f>공종별내역서!J74</f>
        <v>0</v>
      </c>
      <c r="J9" s="36">
        <f t="shared" si="1"/>
        <v>0</v>
      </c>
      <c r="K9" s="35">
        <f t="shared" si="2"/>
        <v>0</v>
      </c>
      <c r="L9" s="36">
        <f t="shared" si="4"/>
        <v>0</v>
      </c>
      <c r="M9" s="37" t="s">
        <v>52</v>
      </c>
      <c r="N9" s="4" t="s">
        <v>104</v>
      </c>
      <c r="O9" s="4" t="s">
        <v>52</v>
      </c>
      <c r="P9" s="4" t="s">
        <v>55</v>
      </c>
      <c r="Q9" s="4" t="s">
        <v>52</v>
      </c>
      <c r="R9" s="1">
        <v>3</v>
      </c>
      <c r="S9" s="4" t="s">
        <v>52</v>
      </c>
      <c r="T9" s="5"/>
    </row>
    <row r="10" spans="1:20" ht="30" customHeight="1">
      <c r="A10" s="6" t="s">
        <v>144</v>
      </c>
      <c r="B10" s="6" t="s">
        <v>52</v>
      </c>
      <c r="C10" s="6" t="s">
        <v>52</v>
      </c>
      <c r="D10" s="25">
        <v>1</v>
      </c>
      <c r="E10" s="35">
        <f>공종별내역서!F97</f>
        <v>0</v>
      </c>
      <c r="F10" s="36">
        <f t="shared" si="5"/>
        <v>0</v>
      </c>
      <c r="G10" s="35">
        <f>공종별내역서!H97</f>
        <v>0</v>
      </c>
      <c r="H10" s="36">
        <f t="shared" si="0"/>
        <v>0</v>
      </c>
      <c r="I10" s="35">
        <f>공종별내역서!J97</f>
        <v>0</v>
      </c>
      <c r="J10" s="36">
        <f t="shared" si="1"/>
        <v>0</v>
      </c>
      <c r="K10" s="35">
        <f t="shared" si="2"/>
        <v>0</v>
      </c>
      <c r="L10" s="36">
        <f t="shared" si="4"/>
        <v>0</v>
      </c>
      <c r="M10" s="37" t="s">
        <v>52</v>
      </c>
      <c r="N10" s="4" t="s">
        <v>145</v>
      </c>
      <c r="O10" s="4" t="s">
        <v>52</v>
      </c>
      <c r="P10" s="4" t="s">
        <v>55</v>
      </c>
      <c r="Q10" s="4" t="s">
        <v>52</v>
      </c>
      <c r="R10" s="1">
        <v>3</v>
      </c>
      <c r="S10" s="4" t="s">
        <v>52</v>
      </c>
      <c r="T10" s="5"/>
    </row>
    <row r="11" spans="1:20" ht="30" customHeight="1">
      <c r="A11" s="6" t="s">
        <v>213</v>
      </c>
      <c r="B11" s="6" t="s">
        <v>52</v>
      </c>
      <c r="C11" s="6" t="s">
        <v>52</v>
      </c>
      <c r="D11" s="25">
        <v>1</v>
      </c>
      <c r="E11" s="35">
        <f>공종별내역서!F121</f>
        <v>0</v>
      </c>
      <c r="F11" s="36">
        <f t="shared" si="5"/>
        <v>0</v>
      </c>
      <c r="G11" s="35">
        <f>공종별내역서!H121</f>
        <v>0</v>
      </c>
      <c r="H11" s="36">
        <f t="shared" si="0"/>
        <v>0</v>
      </c>
      <c r="I11" s="35">
        <f>공종별내역서!J121</f>
        <v>0</v>
      </c>
      <c r="J11" s="36">
        <f t="shared" si="1"/>
        <v>0</v>
      </c>
      <c r="K11" s="35">
        <f t="shared" si="2"/>
        <v>0</v>
      </c>
      <c r="L11" s="36">
        <f t="shared" si="4"/>
        <v>0</v>
      </c>
      <c r="M11" s="37" t="s">
        <v>52</v>
      </c>
      <c r="N11" s="4" t="s">
        <v>214</v>
      </c>
      <c r="O11" s="4" t="s">
        <v>52</v>
      </c>
      <c r="P11" s="4" t="s">
        <v>55</v>
      </c>
      <c r="Q11" s="4" t="s">
        <v>52</v>
      </c>
      <c r="R11" s="1">
        <v>3</v>
      </c>
      <c r="S11" s="4" t="s">
        <v>52</v>
      </c>
      <c r="T11" s="5"/>
    </row>
    <row r="12" spans="1:20" ht="30" customHeight="1">
      <c r="A12" s="6" t="s">
        <v>236</v>
      </c>
      <c r="B12" s="6" t="s">
        <v>52</v>
      </c>
      <c r="C12" s="6" t="s">
        <v>52</v>
      </c>
      <c r="D12" s="25">
        <v>1</v>
      </c>
      <c r="E12" s="35">
        <f>공종별내역서!F145</f>
        <v>0</v>
      </c>
      <c r="F12" s="36">
        <f t="shared" si="5"/>
        <v>0</v>
      </c>
      <c r="G12" s="35">
        <f>공종별내역서!H145</f>
        <v>0</v>
      </c>
      <c r="H12" s="36">
        <f t="shared" si="0"/>
        <v>0</v>
      </c>
      <c r="I12" s="35">
        <f>공종별내역서!J145</f>
        <v>0</v>
      </c>
      <c r="J12" s="36">
        <f t="shared" si="1"/>
        <v>0</v>
      </c>
      <c r="K12" s="35">
        <f t="shared" si="2"/>
        <v>0</v>
      </c>
      <c r="L12" s="36">
        <f t="shared" si="4"/>
        <v>0</v>
      </c>
      <c r="M12" s="37" t="s">
        <v>52</v>
      </c>
      <c r="N12" s="4" t="s">
        <v>237</v>
      </c>
      <c r="O12" s="4" t="s">
        <v>52</v>
      </c>
      <c r="P12" s="4" t="s">
        <v>55</v>
      </c>
      <c r="Q12" s="4" t="s">
        <v>52</v>
      </c>
      <c r="R12" s="1">
        <v>3</v>
      </c>
      <c r="S12" s="4" t="s">
        <v>52</v>
      </c>
      <c r="T12" s="5"/>
    </row>
    <row r="13" spans="1:20" ht="30" customHeight="1">
      <c r="A13" s="6" t="s">
        <v>268</v>
      </c>
      <c r="B13" s="6" t="s">
        <v>52</v>
      </c>
      <c r="C13" s="6" t="s">
        <v>52</v>
      </c>
      <c r="D13" s="25">
        <v>1</v>
      </c>
      <c r="E13" s="35">
        <f>공종별내역서!F169</f>
        <v>0</v>
      </c>
      <c r="F13" s="36">
        <f t="shared" si="5"/>
        <v>0</v>
      </c>
      <c r="G13" s="35">
        <f>공종별내역서!H169</f>
        <v>0</v>
      </c>
      <c r="H13" s="36">
        <f t="shared" si="0"/>
        <v>0</v>
      </c>
      <c r="I13" s="35">
        <f>공종별내역서!J169</f>
        <v>0</v>
      </c>
      <c r="J13" s="36">
        <f t="shared" si="1"/>
        <v>0</v>
      </c>
      <c r="K13" s="35">
        <f t="shared" si="2"/>
        <v>0</v>
      </c>
      <c r="L13" s="36">
        <f t="shared" si="4"/>
        <v>0</v>
      </c>
      <c r="M13" s="37" t="s">
        <v>52</v>
      </c>
      <c r="N13" s="4" t="s">
        <v>269</v>
      </c>
      <c r="O13" s="4" t="s">
        <v>52</v>
      </c>
      <c r="P13" s="4" t="s">
        <v>55</v>
      </c>
      <c r="Q13" s="4" t="s">
        <v>52</v>
      </c>
      <c r="R13" s="1">
        <v>3</v>
      </c>
      <c r="S13" s="4" t="s">
        <v>52</v>
      </c>
      <c r="T13" s="5"/>
    </row>
    <row r="14" spans="1:20" ht="30" customHeight="1">
      <c r="A14" s="6" t="s">
        <v>278</v>
      </c>
      <c r="B14" s="6" t="s">
        <v>52</v>
      </c>
      <c r="C14" s="6" t="s">
        <v>52</v>
      </c>
      <c r="D14" s="25">
        <v>1</v>
      </c>
      <c r="E14" s="35">
        <f>공종별내역서!F193</f>
        <v>0</v>
      </c>
      <c r="F14" s="36">
        <f t="shared" si="5"/>
        <v>0</v>
      </c>
      <c r="G14" s="35">
        <f>공종별내역서!H193</f>
        <v>0</v>
      </c>
      <c r="H14" s="36">
        <f t="shared" si="0"/>
        <v>0</v>
      </c>
      <c r="I14" s="35">
        <f>공종별내역서!J193</f>
        <v>0</v>
      </c>
      <c r="J14" s="36">
        <f t="shared" si="1"/>
        <v>0</v>
      </c>
      <c r="K14" s="35">
        <f t="shared" si="2"/>
        <v>0</v>
      </c>
      <c r="L14" s="36">
        <f t="shared" si="4"/>
        <v>0</v>
      </c>
      <c r="M14" s="37" t="s">
        <v>52</v>
      </c>
      <c r="N14" s="4" t="s">
        <v>279</v>
      </c>
      <c r="O14" s="4" t="s">
        <v>52</v>
      </c>
      <c r="P14" s="4" t="s">
        <v>55</v>
      </c>
      <c r="Q14" s="4" t="s">
        <v>52</v>
      </c>
      <c r="R14" s="1">
        <v>3</v>
      </c>
      <c r="S14" s="4" t="s">
        <v>52</v>
      </c>
      <c r="T14" s="5"/>
    </row>
    <row r="15" spans="1:20" ht="30" customHeight="1">
      <c r="A15" s="6" t="s">
        <v>284</v>
      </c>
      <c r="B15" s="6" t="s">
        <v>52</v>
      </c>
      <c r="C15" s="6" t="s">
        <v>52</v>
      </c>
      <c r="D15" s="25">
        <v>1</v>
      </c>
      <c r="E15" s="35">
        <f>공종별내역서!F217</f>
        <v>0</v>
      </c>
      <c r="F15" s="36">
        <f t="shared" si="5"/>
        <v>0</v>
      </c>
      <c r="G15" s="35">
        <f>공종별내역서!H217</f>
        <v>0</v>
      </c>
      <c r="H15" s="36">
        <f t="shared" si="0"/>
        <v>0</v>
      </c>
      <c r="I15" s="35">
        <f>공종별내역서!J217</f>
        <v>0</v>
      </c>
      <c r="J15" s="36">
        <f t="shared" si="1"/>
        <v>0</v>
      </c>
      <c r="K15" s="35">
        <f t="shared" si="2"/>
        <v>0</v>
      </c>
      <c r="L15" s="36">
        <f t="shared" si="4"/>
        <v>0</v>
      </c>
      <c r="M15" s="37" t="s">
        <v>52</v>
      </c>
      <c r="N15" s="4" t="s">
        <v>285</v>
      </c>
      <c r="O15" s="4" t="s">
        <v>52</v>
      </c>
      <c r="P15" s="4" t="s">
        <v>55</v>
      </c>
      <c r="Q15" s="4" t="s">
        <v>52</v>
      </c>
      <c r="R15" s="1">
        <v>3</v>
      </c>
      <c r="S15" s="4" t="s">
        <v>52</v>
      </c>
      <c r="T15" s="5"/>
    </row>
    <row r="16" spans="1:20" ht="30" customHeight="1">
      <c r="A16" s="6" t="s">
        <v>296</v>
      </c>
      <c r="B16" s="6" t="s">
        <v>52</v>
      </c>
      <c r="C16" s="6" t="s">
        <v>52</v>
      </c>
      <c r="D16" s="25">
        <v>1</v>
      </c>
      <c r="E16" s="35">
        <f>공종별내역서!F241</f>
        <v>0</v>
      </c>
      <c r="F16" s="36">
        <f t="shared" si="5"/>
        <v>0</v>
      </c>
      <c r="G16" s="35">
        <f>공종별내역서!H241</f>
        <v>0</v>
      </c>
      <c r="H16" s="36">
        <f t="shared" si="0"/>
        <v>0</v>
      </c>
      <c r="I16" s="35">
        <f>공종별내역서!J241</f>
        <v>0</v>
      </c>
      <c r="J16" s="36">
        <f t="shared" si="1"/>
        <v>0</v>
      </c>
      <c r="K16" s="35">
        <f t="shared" si="2"/>
        <v>0</v>
      </c>
      <c r="L16" s="36">
        <f t="shared" si="4"/>
        <v>0</v>
      </c>
      <c r="M16" s="37" t="s">
        <v>52</v>
      </c>
      <c r="N16" s="4" t="s">
        <v>297</v>
      </c>
      <c r="O16" s="4" t="s">
        <v>52</v>
      </c>
      <c r="P16" s="4" t="s">
        <v>55</v>
      </c>
      <c r="Q16" s="4" t="s">
        <v>52</v>
      </c>
      <c r="R16" s="1">
        <v>3</v>
      </c>
      <c r="S16" s="4" t="s">
        <v>52</v>
      </c>
      <c r="T16" s="5"/>
    </row>
    <row r="17" spans="1:20" ht="30" customHeight="1">
      <c r="A17" s="6" t="s">
        <v>355</v>
      </c>
      <c r="B17" s="6" t="s">
        <v>52</v>
      </c>
      <c r="C17" s="6" t="s">
        <v>52</v>
      </c>
      <c r="D17" s="25">
        <v>1</v>
      </c>
      <c r="E17" s="35">
        <f>공종별내역서!F265</f>
        <v>0</v>
      </c>
      <c r="F17" s="36">
        <f t="shared" si="5"/>
        <v>0</v>
      </c>
      <c r="G17" s="35">
        <f>공종별내역서!H265</f>
        <v>0</v>
      </c>
      <c r="H17" s="36">
        <f t="shared" si="0"/>
        <v>0</v>
      </c>
      <c r="I17" s="35">
        <f>공종별내역서!J265</f>
        <v>0</v>
      </c>
      <c r="J17" s="36">
        <f t="shared" si="1"/>
        <v>0</v>
      </c>
      <c r="K17" s="35">
        <f t="shared" si="2"/>
        <v>0</v>
      </c>
      <c r="L17" s="36">
        <f t="shared" si="4"/>
        <v>0</v>
      </c>
      <c r="M17" s="37" t="s">
        <v>52</v>
      </c>
      <c r="N17" s="4" t="s">
        <v>356</v>
      </c>
      <c r="O17" s="4" t="s">
        <v>52</v>
      </c>
      <c r="P17" s="4" t="s">
        <v>55</v>
      </c>
      <c r="Q17" s="4" t="s">
        <v>52</v>
      </c>
      <c r="R17" s="1">
        <v>3</v>
      </c>
      <c r="S17" s="4" t="s">
        <v>52</v>
      </c>
      <c r="T17" s="5"/>
    </row>
    <row r="18" spans="1:20" ht="30" customHeight="1">
      <c r="A18" s="6" t="s">
        <v>368</v>
      </c>
      <c r="B18" s="6" t="s">
        <v>52</v>
      </c>
      <c r="C18" s="6" t="s">
        <v>52</v>
      </c>
      <c r="D18" s="25">
        <v>1</v>
      </c>
      <c r="E18" s="35">
        <f>공종별내역서!F313</f>
        <v>0</v>
      </c>
      <c r="F18" s="36">
        <f t="shared" si="5"/>
        <v>0</v>
      </c>
      <c r="G18" s="35">
        <f>공종별내역서!H313</f>
        <v>0</v>
      </c>
      <c r="H18" s="36">
        <f t="shared" si="0"/>
        <v>0</v>
      </c>
      <c r="I18" s="35">
        <f>공종별내역서!J313</f>
        <v>0</v>
      </c>
      <c r="J18" s="36">
        <f t="shared" si="1"/>
        <v>0</v>
      </c>
      <c r="K18" s="35">
        <f t="shared" si="2"/>
        <v>0</v>
      </c>
      <c r="L18" s="36">
        <f t="shared" si="4"/>
        <v>0</v>
      </c>
      <c r="M18" s="37" t="s">
        <v>52</v>
      </c>
      <c r="N18" s="4" t="s">
        <v>369</v>
      </c>
      <c r="O18" s="4" t="s">
        <v>52</v>
      </c>
      <c r="P18" s="4" t="s">
        <v>55</v>
      </c>
      <c r="Q18" s="4" t="s">
        <v>52</v>
      </c>
      <c r="R18" s="1">
        <v>3</v>
      </c>
      <c r="S18" s="4" t="s">
        <v>52</v>
      </c>
      <c r="T18" s="5"/>
    </row>
    <row r="19" spans="1:20" ht="30" customHeight="1">
      <c r="A19" s="6" t="s">
        <v>479</v>
      </c>
      <c r="B19" s="6" t="s">
        <v>52</v>
      </c>
      <c r="C19" s="6" t="s">
        <v>52</v>
      </c>
      <c r="D19" s="25">
        <v>1</v>
      </c>
      <c r="E19" s="35">
        <f>공종별내역서!F337</f>
        <v>0</v>
      </c>
      <c r="F19" s="36">
        <f t="shared" si="5"/>
        <v>0</v>
      </c>
      <c r="G19" s="35">
        <f>공종별내역서!H337</f>
        <v>0</v>
      </c>
      <c r="H19" s="36">
        <f t="shared" si="0"/>
        <v>0</v>
      </c>
      <c r="I19" s="35">
        <f>공종별내역서!J337</f>
        <v>0</v>
      </c>
      <c r="J19" s="36">
        <f t="shared" si="1"/>
        <v>0</v>
      </c>
      <c r="K19" s="35">
        <f t="shared" si="2"/>
        <v>0</v>
      </c>
      <c r="L19" s="36">
        <f t="shared" si="4"/>
        <v>0</v>
      </c>
      <c r="M19" s="37" t="s">
        <v>52</v>
      </c>
      <c r="N19" s="4" t="s">
        <v>480</v>
      </c>
      <c r="O19" s="4" t="s">
        <v>52</v>
      </c>
      <c r="P19" s="4" t="s">
        <v>55</v>
      </c>
      <c r="Q19" s="4" t="s">
        <v>52</v>
      </c>
      <c r="R19" s="1">
        <v>3</v>
      </c>
      <c r="S19" s="4" t="s">
        <v>52</v>
      </c>
      <c r="T19" s="5"/>
    </row>
    <row r="20" spans="1:20" ht="30" customHeight="1">
      <c r="A20" s="6" t="s">
        <v>505</v>
      </c>
      <c r="B20" s="6" t="s">
        <v>52</v>
      </c>
      <c r="C20" s="6" t="s">
        <v>52</v>
      </c>
      <c r="D20" s="25">
        <v>1</v>
      </c>
      <c r="E20" s="35">
        <f>공종별내역서!F361</f>
        <v>0</v>
      </c>
      <c r="F20" s="36">
        <f t="shared" si="5"/>
        <v>0</v>
      </c>
      <c r="G20" s="35">
        <f>공종별내역서!H361</f>
        <v>0</v>
      </c>
      <c r="H20" s="36">
        <f t="shared" si="0"/>
        <v>0</v>
      </c>
      <c r="I20" s="35">
        <f>공종별내역서!J361</f>
        <v>0</v>
      </c>
      <c r="J20" s="36">
        <f t="shared" si="1"/>
        <v>0</v>
      </c>
      <c r="K20" s="35">
        <f t="shared" si="2"/>
        <v>0</v>
      </c>
      <c r="L20" s="36">
        <f t="shared" si="4"/>
        <v>0</v>
      </c>
      <c r="M20" s="37" t="s">
        <v>52</v>
      </c>
      <c r="N20" s="4" t="s">
        <v>506</v>
      </c>
      <c r="O20" s="4" t="s">
        <v>52</v>
      </c>
      <c r="P20" s="4" t="s">
        <v>55</v>
      </c>
      <c r="Q20" s="4" t="s">
        <v>52</v>
      </c>
      <c r="R20" s="1">
        <v>3</v>
      </c>
      <c r="S20" s="4" t="s">
        <v>52</v>
      </c>
      <c r="T20" s="5"/>
    </row>
    <row r="21" spans="1:20" ht="30" customHeight="1">
      <c r="A21" s="6" t="s">
        <v>572</v>
      </c>
      <c r="B21" s="6" t="s">
        <v>52</v>
      </c>
      <c r="C21" s="6" t="s">
        <v>52</v>
      </c>
      <c r="D21" s="25">
        <v>1</v>
      </c>
      <c r="E21" s="35">
        <f>공종별내역서!F385</f>
        <v>0</v>
      </c>
      <c r="F21" s="36">
        <f t="shared" si="5"/>
        <v>0</v>
      </c>
      <c r="G21" s="35">
        <f>공종별내역서!H385</f>
        <v>0</v>
      </c>
      <c r="H21" s="36">
        <f t="shared" si="0"/>
        <v>0</v>
      </c>
      <c r="I21" s="35">
        <f>공종별내역서!J385</f>
        <v>0</v>
      </c>
      <c r="J21" s="36">
        <f t="shared" si="1"/>
        <v>0</v>
      </c>
      <c r="K21" s="35">
        <f t="shared" si="2"/>
        <v>0</v>
      </c>
      <c r="L21" s="36">
        <f t="shared" si="4"/>
        <v>0</v>
      </c>
      <c r="M21" s="37" t="s">
        <v>52</v>
      </c>
      <c r="N21" s="4" t="s">
        <v>573</v>
      </c>
      <c r="O21" s="4" t="s">
        <v>52</v>
      </c>
      <c r="P21" s="4" t="s">
        <v>55</v>
      </c>
      <c r="Q21" s="4" t="s">
        <v>52</v>
      </c>
      <c r="R21" s="1">
        <v>3</v>
      </c>
      <c r="S21" s="4" t="s">
        <v>52</v>
      </c>
      <c r="T21" s="5"/>
    </row>
    <row r="22" spans="1:20" ht="30" customHeight="1">
      <c r="A22" s="6" t="s">
        <v>618</v>
      </c>
      <c r="B22" s="6" t="s">
        <v>52</v>
      </c>
      <c r="C22" s="6" t="s">
        <v>52</v>
      </c>
      <c r="D22" s="25">
        <v>1</v>
      </c>
      <c r="E22" s="35">
        <f>공종별내역서!F409</f>
        <v>0</v>
      </c>
      <c r="F22" s="36">
        <f t="shared" si="5"/>
        <v>0</v>
      </c>
      <c r="G22" s="35">
        <f>공종별내역서!H409</f>
        <v>0</v>
      </c>
      <c r="H22" s="36">
        <f t="shared" si="0"/>
        <v>0</v>
      </c>
      <c r="I22" s="35">
        <f>공종별내역서!J409</f>
        <v>0</v>
      </c>
      <c r="J22" s="36">
        <f t="shared" si="1"/>
        <v>0</v>
      </c>
      <c r="K22" s="35">
        <f t="shared" si="2"/>
        <v>0</v>
      </c>
      <c r="L22" s="36">
        <f t="shared" si="4"/>
        <v>0</v>
      </c>
      <c r="M22" s="37" t="s">
        <v>52</v>
      </c>
      <c r="N22" s="4" t="s">
        <v>619</v>
      </c>
      <c r="O22" s="4" t="s">
        <v>52</v>
      </c>
      <c r="P22" s="4" t="s">
        <v>55</v>
      </c>
      <c r="Q22" s="4" t="s">
        <v>52</v>
      </c>
      <c r="R22" s="1">
        <v>3</v>
      </c>
      <c r="S22" s="4" t="s">
        <v>52</v>
      </c>
      <c r="T22" s="5"/>
    </row>
    <row r="23" spans="1:20" ht="30" customHeight="1">
      <c r="A23" s="6" t="s">
        <v>647</v>
      </c>
      <c r="B23" s="6" t="s">
        <v>52</v>
      </c>
      <c r="C23" s="6" t="s">
        <v>52</v>
      </c>
      <c r="D23" s="25">
        <v>1</v>
      </c>
      <c r="E23" s="35">
        <f>공종별내역서!F433</f>
        <v>0</v>
      </c>
      <c r="F23" s="36">
        <f t="shared" si="5"/>
        <v>0</v>
      </c>
      <c r="G23" s="35">
        <f>공종별내역서!H433</f>
        <v>0</v>
      </c>
      <c r="H23" s="36">
        <f t="shared" si="0"/>
        <v>0</v>
      </c>
      <c r="I23" s="35">
        <f>공종별내역서!J433</f>
        <v>0</v>
      </c>
      <c r="J23" s="36">
        <f t="shared" si="1"/>
        <v>0</v>
      </c>
      <c r="K23" s="35">
        <f t="shared" si="2"/>
        <v>0</v>
      </c>
      <c r="L23" s="36">
        <f t="shared" si="4"/>
        <v>0</v>
      </c>
      <c r="M23" s="37" t="s">
        <v>52</v>
      </c>
      <c r="N23" s="4" t="s">
        <v>648</v>
      </c>
      <c r="O23" s="4" t="s">
        <v>52</v>
      </c>
      <c r="P23" s="4" t="s">
        <v>55</v>
      </c>
      <c r="Q23" s="4" t="s">
        <v>52</v>
      </c>
      <c r="R23" s="1">
        <v>3</v>
      </c>
      <c r="S23" s="4" t="s">
        <v>52</v>
      </c>
      <c r="T23" s="5"/>
    </row>
    <row r="24" spans="1:20" ht="30" customHeight="1">
      <c r="A24" s="6" t="s">
        <v>714</v>
      </c>
      <c r="B24" s="6" t="s">
        <v>52</v>
      </c>
      <c r="C24" s="6" t="s">
        <v>52</v>
      </c>
      <c r="D24" s="25">
        <v>1</v>
      </c>
      <c r="E24" s="35">
        <f>공종별내역서!F453</f>
        <v>0</v>
      </c>
      <c r="F24" s="36">
        <f t="shared" si="5"/>
        <v>0</v>
      </c>
      <c r="G24" s="35">
        <f>공종별내역서!H453</f>
        <v>0</v>
      </c>
      <c r="H24" s="36">
        <f t="shared" si="0"/>
        <v>0</v>
      </c>
      <c r="I24" s="35">
        <f>공종별내역서!J453</f>
        <v>0</v>
      </c>
      <c r="J24" s="36">
        <f t="shared" si="1"/>
        <v>0</v>
      </c>
      <c r="K24" s="35">
        <f t="shared" si="2"/>
        <v>0</v>
      </c>
      <c r="L24" s="36">
        <v>3707000</v>
      </c>
      <c r="M24" s="37" t="s">
        <v>52</v>
      </c>
      <c r="N24" s="4" t="s">
        <v>715</v>
      </c>
      <c r="O24" s="4" t="s">
        <v>52</v>
      </c>
      <c r="P24" s="4" t="s">
        <v>55</v>
      </c>
      <c r="Q24" s="4" t="s">
        <v>52</v>
      </c>
      <c r="R24" s="1">
        <v>3</v>
      </c>
      <c r="S24" s="4" t="s">
        <v>52</v>
      </c>
      <c r="T24" s="5"/>
    </row>
    <row r="25" spans="1:20" ht="30" customHeight="1">
      <c r="A25" s="6" t="s">
        <v>760</v>
      </c>
      <c r="B25" s="6" t="s">
        <v>52</v>
      </c>
      <c r="C25" s="6" t="s">
        <v>52</v>
      </c>
      <c r="D25" s="25">
        <v>1</v>
      </c>
      <c r="E25" s="35">
        <f>공종별내역서!F477</f>
        <v>0</v>
      </c>
      <c r="F25" s="36">
        <f t="shared" si="5"/>
        <v>0</v>
      </c>
      <c r="G25" s="35">
        <f>공종별내역서!H477</f>
        <v>0</v>
      </c>
      <c r="H25" s="36">
        <f t="shared" si="0"/>
        <v>0</v>
      </c>
      <c r="I25" s="35">
        <f>공종별내역서!J477</f>
        <v>0</v>
      </c>
      <c r="J25" s="36">
        <f t="shared" si="1"/>
        <v>0</v>
      </c>
      <c r="K25" s="35">
        <f t="shared" si="2"/>
        <v>0</v>
      </c>
      <c r="L25" s="36">
        <f>F25+H25+J25</f>
        <v>0</v>
      </c>
      <c r="M25" s="37" t="s">
        <v>52</v>
      </c>
      <c r="N25" s="4" t="s">
        <v>761</v>
      </c>
      <c r="O25" s="4" t="s">
        <v>52</v>
      </c>
      <c r="P25" s="4" t="s">
        <v>55</v>
      </c>
      <c r="Q25" s="4" t="s">
        <v>52</v>
      </c>
      <c r="R25" s="1">
        <v>3</v>
      </c>
      <c r="S25" s="4" t="s">
        <v>52</v>
      </c>
      <c r="T25" s="5"/>
    </row>
    <row r="26" spans="1:20" ht="30" customHeight="1">
      <c r="A26" s="31" t="s">
        <v>775</v>
      </c>
      <c r="B26" s="31" t="s">
        <v>52</v>
      </c>
      <c r="C26" s="31" t="s">
        <v>52</v>
      </c>
      <c r="D26" s="26">
        <v>1</v>
      </c>
      <c r="E26" s="38">
        <f>공종별내역서!F501</f>
        <v>0</v>
      </c>
      <c r="F26" s="38">
        <f t="shared" si="5"/>
        <v>0</v>
      </c>
      <c r="G26" s="38">
        <f>공종별내역서!H501</f>
        <v>0</v>
      </c>
      <c r="H26" s="38">
        <f t="shared" si="0"/>
        <v>0</v>
      </c>
      <c r="I26" s="38">
        <f>공종별내역서!J501</f>
        <v>0</v>
      </c>
      <c r="J26" s="38">
        <f t="shared" si="1"/>
        <v>0</v>
      </c>
      <c r="K26" s="38">
        <f t="shared" si="2"/>
        <v>0</v>
      </c>
      <c r="L26" s="38">
        <f t="shared" si="3"/>
        <v>0</v>
      </c>
      <c r="M26" s="39" t="s">
        <v>52</v>
      </c>
      <c r="N26" s="4" t="s">
        <v>776</v>
      </c>
      <c r="O26" s="4" t="s">
        <v>52</v>
      </c>
      <c r="P26" s="4" t="s">
        <v>55</v>
      </c>
      <c r="Q26" s="4" t="s">
        <v>52</v>
      </c>
      <c r="R26" s="1">
        <v>3</v>
      </c>
      <c r="S26" s="4" t="s">
        <v>52</v>
      </c>
      <c r="T26" s="5"/>
    </row>
    <row r="27" spans="1:20" ht="30" customHeight="1">
      <c r="A27" s="29" t="s">
        <v>787</v>
      </c>
      <c r="B27" s="29" t="s">
        <v>52</v>
      </c>
      <c r="C27" s="29" t="s">
        <v>52</v>
      </c>
      <c r="D27" s="30">
        <v>1</v>
      </c>
      <c r="E27" s="40">
        <f>공종별내역서!F525</f>
        <v>0</v>
      </c>
      <c r="F27" s="40">
        <f t="shared" si="5"/>
        <v>0</v>
      </c>
      <c r="G27" s="40">
        <f>공종별내역서!H525</f>
        <v>0</v>
      </c>
      <c r="H27" s="40">
        <f t="shared" si="0"/>
        <v>0</v>
      </c>
      <c r="I27" s="40">
        <f>공종별내역서!J525</f>
        <v>0</v>
      </c>
      <c r="J27" s="40">
        <f t="shared" si="1"/>
        <v>0</v>
      </c>
      <c r="K27" s="40">
        <f t="shared" si="2"/>
        <v>0</v>
      </c>
      <c r="L27" s="40">
        <f t="shared" si="3"/>
        <v>0</v>
      </c>
      <c r="M27" s="41" t="s">
        <v>52</v>
      </c>
      <c r="N27" s="4" t="s">
        <v>788</v>
      </c>
      <c r="O27" s="4" t="s">
        <v>52</v>
      </c>
      <c r="P27" s="4" t="s">
        <v>52</v>
      </c>
      <c r="Q27" s="4" t="s">
        <v>789</v>
      </c>
      <c r="R27" s="1">
        <v>3</v>
      </c>
      <c r="S27" s="4" t="s">
        <v>52</v>
      </c>
      <c r="T27" s="5">
        <f>L27*1</f>
        <v>0</v>
      </c>
    </row>
    <row r="28" spans="1:20" ht="30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T28" s="3"/>
    </row>
    <row r="29" spans="1:20" ht="30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T29" s="3"/>
    </row>
    <row r="30" spans="1:20" ht="30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T30" s="3"/>
    </row>
    <row r="31" spans="1:20" ht="30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T31" s="3"/>
    </row>
    <row r="32" spans="1:20" ht="30" customHeight="1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T32" s="3"/>
    </row>
    <row r="33" spans="1:20" ht="30" customHeight="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T33" s="3"/>
    </row>
    <row r="34" spans="1:20" ht="30" customHeigh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T34" s="3"/>
    </row>
    <row r="35" spans="1:20" ht="30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T35" s="3"/>
    </row>
    <row r="36" spans="1:20" ht="30" customHeight="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T36" s="3"/>
    </row>
    <row r="37" spans="1:20" ht="30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T37" s="3"/>
    </row>
    <row r="38" spans="1:20" ht="30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T38" s="3"/>
    </row>
    <row r="39" spans="1:20" ht="30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T39" s="3"/>
    </row>
    <row r="40" spans="1:20" ht="30" customHeight="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T40" s="3"/>
    </row>
    <row r="41" spans="1:20" ht="30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T41" s="3"/>
    </row>
    <row r="42" spans="1:20" ht="30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T42" s="3"/>
    </row>
    <row r="43" spans="1:20" ht="30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T43" s="3"/>
    </row>
    <row r="44" spans="1:20" ht="30" customHeigh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T44" s="3"/>
    </row>
    <row r="45" spans="1:20" ht="30" customHeight="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T45" s="3"/>
    </row>
    <row r="46" spans="1:20" ht="30" customHeight="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T46" s="3"/>
    </row>
    <row r="47" spans="1:20" ht="30" customHeigh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T47" s="3"/>
    </row>
    <row r="48" spans="1:20" ht="30" customHeight="1">
      <c r="A48" s="43" t="s">
        <v>82</v>
      </c>
      <c r="B48" s="43"/>
      <c r="C48" s="43"/>
      <c r="D48" s="43"/>
      <c r="E48" s="43"/>
      <c r="F48" s="32">
        <f>F5</f>
        <v>0</v>
      </c>
      <c r="G48" s="43"/>
      <c r="H48" s="32">
        <f>H5</f>
        <v>0</v>
      </c>
      <c r="I48" s="43"/>
      <c r="J48" s="32">
        <f>J5</f>
        <v>0</v>
      </c>
      <c r="K48" s="43"/>
      <c r="L48" s="32">
        <f>L5</f>
        <v>0</v>
      </c>
      <c r="M48" s="43"/>
      <c r="T48" s="3"/>
    </row>
  </sheetData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525"/>
  <sheetViews>
    <sheetView tabSelected="1" zoomScale="70" zoomScaleNormal="70" workbookViewId="0">
      <pane ySplit="3" topLeftCell="A4" activePane="bottomLeft" state="frozen"/>
      <selection pane="bottomLeft" sqref="A1:M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70" t="s">
        <v>887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48" ht="30" customHeight="1">
      <c r="A2" s="66" t="s">
        <v>2</v>
      </c>
      <c r="B2" s="66" t="s">
        <v>3</v>
      </c>
      <c r="C2" s="66" t="s">
        <v>4</v>
      </c>
      <c r="D2" s="66" t="s">
        <v>5</v>
      </c>
      <c r="E2" s="66" t="s">
        <v>6</v>
      </c>
      <c r="F2" s="66"/>
      <c r="G2" s="66" t="s">
        <v>9</v>
      </c>
      <c r="H2" s="66"/>
      <c r="I2" s="66" t="s">
        <v>10</v>
      </c>
      <c r="J2" s="66"/>
      <c r="K2" s="66" t="s">
        <v>11</v>
      </c>
      <c r="L2" s="66"/>
      <c r="M2" s="66" t="s">
        <v>12</v>
      </c>
      <c r="N2" s="64" t="s">
        <v>20</v>
      </c>
      <c r="O2" s="64" t="s">
        <v>14</v>
      </c>
      <c r="P2" s="64" t="s">
        <v>21</v>
      </c>
      <c r="Q2" s="64" t="s">
        <v>13</v>
      </c>
      <c r="R2" s="64" t="s">
        <v>22</v>
      </c>
      <c r="S2" s="64" t="s">
        <v>23</v>
      </c>
      <c r="T2" s="64" t="s">
        <v>24</v>
      </c>
      <c r="U2" s="64" t="s">
        <v>25</v>
      </c>
      <c r="V2" s="64" t="s">
        <v>26</v>
      </c>
      <c r="W2" s="64" t="s">
        <v>27</v>
      </c>
      <c r="X2" s="64" t="s">
        <v>28</v>
      </c>
      <c r="Y2" s="64" t="s">
        <v>29</v>
      </c>
      <c r="Z2" s="64" t="s">
        <v>30</v>
      </c>
      <c r="AA2" s="64" t="s">
        <v>31</v>
      </c>
      <c r="AB2" s="64" t="s">
        <v>32</v>
      </c>
      <c r="AC2" s="64" t="s">
        <v>33</v>
      </c>
      <c r="AD2" s="64" t="s">
        <v>34</v>
      </c>
      <c r="AE2" s="64" t="s">
        <v>35</v>
      </c>
      <c r="AF2" s="64" t="s">
        <v>36</v>
      </c>
      <c r="AG2" s="64" t="s">
        <v>37</v>
      </c>
      <c r="AH2" s="64" t="s">
        <v>38</v>
      </c>
      <c r="AI2" s="64" t="s">
        <v>39</v>
      </c>
      <c r="AJ2" s="64" t="s">
        <v>40</v>
      </c>
      <c r="AK2" s="64" t="s">
        <v>41</v>
      </c>
      <c r="AL2" s="64" t="s">
        <v>42</v>
      </c>
      <c r="AM2" s="64" t="s">
        <v>43</v>
      </c>
      <c r="AN2" s="64" t="s">
        <v>44</v>
      </c>
      <c r="AO2" s="64" t="s">
        <v>45</v>
      </c>
      <c r="AP2" s="64" t="s">
        <v>46</v>
      </c>
      <c r="AQ2" s="64" t="s">
        <v>47</v>
      </c>
      <c r="AR2" s="64" t="s">
        <v>48</v>
      </c>
      <c r="AS2" s="64" t="s">
        <v>16</v>
      </c>
      <c r="AT2" s="64" t="s">
        <v>17</v>
      </c>
      <c r="AU2" s="64" t="s">
        <v>49</v>
      </c>
      <c r="AV2" s="64" t="s">
        <v>50</v>
      </c>
    </row>
    <row r="3" spans="1:48" ht="30" customHeight="1">
      <c r="A3" s="66"/>
      <c r="B3" s="66"/>
      <c r="C3" s="66"/>
      <c r="D3" s="66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66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</row>
    <row r="4" spans="1:48" ht="30" customHeight="1">
      <c r="A4" s="6" t="s">
        <v>56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"/>
      <c r="O4" s="1"/>
      <c r="P4" s="1"/>
      <c r="Q4" s="4" t="s">
        <v>57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6" t="s">
        <v>58</v>
      </c>
      <c r="B5" s="6" t="s">
        <v>59</v>
      </c>
      <c r="C5" s="6" t="s">
        <v>60</v>
      </c>
      <c r="D5" s="7">
        <v>2</v>
      </c>
      <c r="E5" s="8"/>
      <c r="F5" s="8"/>
      <c r="G5" s="8"/>
      <c r="H5" s="8"/>
      <c r="I5" s="8"/>
      <c r="J5" s="8"/>
      <c r="K5" s="8"/>
      <c r="L5" s="8"/>
      <c r="M5" s="6" t="s">
        <v>52</v>
      </c>
      <c r="N5" s="4" t="s">
        <v>61</v>
      </c>
      <c r="O5" s="4" t="s">
        <v>52</v>
      </c>
      <c r="P5" s="4" t="s">
        <v>52</v>
      </c>
      <c r="Q5" s="4" t="s">
        <v>57</v>
      </c>
      <c r="R5" s="4" t="s">
        <v>62</v>
      </c>
      <c r="S5" s="4" t="s">
        <v>63</v>
      </c>
      <c r="T5" s="4" t="s">
        <v>63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4" t="s">
        <v>52</v>
      </c>
      <c r="AS5" s="4" t="s">
        <v>52</v>
      </c>
      <c r="AT5" s="1"/>
      <c r="AU5" s="4" t="s">
        <v>64</v>
      </c>
      <c r="AV5" s="1">
        <v>149</v>
      </c>
    </row>
    <row r="6" spans="1:48" ht="30" customHeight="1">
      <c r="A6" s="6" t="s">
        <v>65</v>
      </c>
      <c r="B6" s="6" t="s">
        <v>66</v>
      </c>
      <c r="C6" s="6" t="s">
        <v>60</v>
      </c>
      <c r="D6" s="7">
        <v>2</v>
      </c>
      <c r="E6" s="8"/>
      <c r="F6" s="8"/>
      <c r="G6" s="8"/>
      <c r="H6" s="8"/>
      <c r="I6" s="8"/>
      <c r="J6" s="8"/>
      <c r="K6" s="8"/>
      <c r="L6" s="8"/>
      <c r="M6" s="6" t="s">
        <v>52</v>
      </c>
      <c r="N6" s="4" t="s">
        <v>67</v>
      </c>
      <c r="O6" s="4" t="s">
        <v>52</v>
      </c>
      <c r="P6" s="4" t="s">
        <v>52</v>
      </c>
      <c r="Q6" s="4" t="s">
        <v>57</v>
      </c>
      <c r="R6" s="4" t="s">
        <v>62</v>
      </c>
      <c r="S6" s="4" t="s">
        <v>63</v>
      </c>
      <c r="T6" s="4" t="s">
        <v>63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52</v>
      </c>
      <c r="AS6" s="4" t="s">
        <v>52</v>
      </c>
      <c r="AT6" s="1"/>
      <c r="AU6" s="4" t="s">
        <v>68</v>
      </c>
      <c r="AV6" s="1">
        <v>4</v>
      </c>
    </row>
    <row r="7" spans="1:48" ht="30" customHeight="1">
      <c r="A7" s="6" t="s">
        <v>69</v>
      </c>
      <c r="B7" s="6" t="s">
        <v>70</v>
      </c>
      <c r="C7" s="6" t="s">
        <v>71</v>
      </c>
      <c r="D7" s="7">
        <v>475</v>
      </c>
      <c r="E7" s="8"/>
      <c r="F7" s="8"/>
      <c r="G7" s="8"/>
      <c r="H7" s="8"/>
      <c r="I7" s="8"/>
      <c r="J7" s="8"/>
      <c r="K7" s="8"/>
      <c r="L7" s="8"/>
      <c r="M7" s="6" t="s">
        <v>52</v>
      </c>
      <c r="N7" s="4" t="s">
        <v>72</v>
      </c>
      <c r="O7" s="4" t="s">
        <v>52</v>
      </c>
      <c r="P7" s="4" t="s">
        <v>52</v>
      </c>
      <c r="Q7" s="4" t="s">
        <v>57</v>
      </c>
      <c r="R7" s="4" t="s">
        <v>62</v>
      </c>
      <c r="S7" s="4" t="s">
        <v>63</v>
      </c>
      <c r="T7" s="4" t="s">
        <v>63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52</v>
      </c>
      <c r="AS7" s="4" t="s">
        <v>52</v>
      </c>
      <c r="AT7" s="1"/>
      <c r="AU7" s="4" t="s">
        <v>73</v>
      </c>
      <c r="AV7" s="1">
        <v>222</v>
      </c>
    </row>
    <row r="8" spans="1:48" ht="30" customHeight="1">
      <c r="A8" s="6" t="s">
        <v>74</v>
      </c>
      <c r="B8" s="6" t="s">
        <v>75</v>
      </c>
      <c r="C8" s="6" t="s">
        <v>71</v>
      </c>
      <c r="D8" s="7">
        <v>438</v>
      </c>
      <c r="E8" s="8"/>
      <c r="F8" s="8"/>
      <c r="G8" s="8"/>
      <c r="H8" s="8"/>
      <c r="I8" s="8"/>
      <c r="J8" s="8"/>
      <c r="K8" s="8"/>
      <c r="L8" s="8"/>
      <c r="M8" s="6" t="s">
        <v>52</v>
      </c>
      <c r="N8" s="4" t="s">
        <v>76</v>
      </c>
      <c r="O8" s="4" t="s">
        <v>52</v>
      </c>
      <c r="P8" s="4" t="s">
        <v>52</v>
      </c>
      <c r="Q8" s="4" t="s">
        <v>57</v>
      </c>
      <c r="R8" s="4" t="s">
        <v>62</v>
      </c>
      <c r="S8" s="4" t="s">
        <v>63</v>
      </c>
      <c r="T8" s="4" t="s">
        <v>63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4" t="s">
        <v>52</v>
      </c>
      <c r="AS8" s="4" t="s">
        <v>52</v>
      </c>
      <c r="AT8" s="1"/>
      <c r="AU8" s="4" t="s">
        <v>77</v>
      </c>
      <c r="AV8" s="1">
        <v>223</v>
      </c>
    </row>
    <row r="9" spans="1:48" ht="30" customHeight="1">
      <c r="A9" s="6" t="s">
        <v>78</v>
      </c>
      <c r="B9" s="6" t="s">
        <v>79</v>
      </c>
      <c r="C9" s="6" t="s">
        <v>71</v>
      </c>
      <c r="D9" s="7">
        <v>66</v>
      </c>
      <c r="E9" s="8"/>
      <c r="F9" s="8"/>
      <c r="G9" s="8"/>
      <c r="H9" s="8"/>
      <c r="I9" s="8"/>
      <c r="J9" s="8"/>
      <c r="K9" s="8"/>
      <c r="L9" s="8"/>
      <c r="M9" s="6" t="s">
        <v>52</v>
      </c>
      <c r="N9" s="4" t="s">
        <v>80</v>
      </c>
      <c r="O9" s="4" t="s">
        <v>52</v>
      </c>
      <c r="P9" s="4" t="s">
        <v>52</v>
      </c>
      <c r="Q9" s="4" t="s">
        <v>57</v>
      </c>
      <c r="R9" s="4" t="s">
        <v>62</v>
      </c>
      <c r="S9" s="4" t="s">
        <v>63</v>
      </c>
      <c r="T9" s="4" t="s">
        <v>63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4" t="s">
        <v>52</v>
      </c>
      <c r="AS9" s="4" t="s">
        <v>52</v>
      </c>
      <c r="AT9" s="1"/>
      <c r="AU9" s="4" t="s">
        <v>81</v>
      </c>
      <c r="AV9" s="1">
        <v>267</v>
      </c>
    </row>
    <row r="10" spans="1:48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48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48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48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48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48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48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48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48" ht="30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48" ht="30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48" ht="30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48" ht="30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48" ht="30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48" ht="30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48" ht="30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48" ht="30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48" ht="30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48" ht="30" customHeight="1">
      <c r="A27" s="26" t="s">
        <v>82</v>
      </c>
      <c r="B27" s="26"/>
      <c r="C27" s="26"/>
      <c r="D27" s="26"/>
      <c r="E27" s="26"/>
      <c r="F27" s="27"/>
      <c r="G27" s="26"/>
      <c r="H27" s="27"/>
      <c r="I27" s="26"/>
      <c r="J27" s="27"/>
      <c r="K27" s="26"/>
      <c r="L27" s="27"/>
      <c r="M27" s="26"/>
      <c r="N27" t="s">
        <v>83</v>
      </c>
    </row>
    <row r="28" spans="1:48" ht="30" customHeight="1">
      <c r="A28" s="6" t="s">
        <v>84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1"/>
      <c r="O28" s="1"/>
      <c r="P28" s="1"/>
      <c r="Q28" s="4" t="s">
        <v>85</v>
      </c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 ht="30" customHeight="1">
      <c r="A29" s="6" t="s">
        <v>86</v>
      </c>
      <c r="B29" s="6" t="s">
        <v>87</v>
      </c>
      <c r="C29" s="6" t="s">
        <v>88</v>
      </c>
      <c r="D29" s="7">
        <v>13</v>
      </c>
      <c r="E29" s="8"/>
      <c r="F29" s="8"/>
      <c r="G29" s="8"/>
      <c r="H29" s="8"/>
      <c r="I29" s="8"/>
      <c r="J29" s="8"/>
      <c r="K29" s="8"/>
      <c r="L29" s="8"/>
      <c r="M29" s="6" t="s">
        <v>52</v>
      </c>
      <c r="N29" s="4" t="s">
        <v>89</v>
      </c>
      <c r="O29" s="4" t="s">
        <v>52</v>
      </c>
      <c r="P29" s="4" t="s">
        <v>52</v>
      </c>
      <c r="Q29" s="4" t="s">
        <v>85</v>
      </c>
      <c r="R29" s="4" t="s">
        <v>62</v>
      </c>
      <c r="S29" s="4" t="s">
        <v>63</v>
      </c>
      <c r="T29" s="4" t="s">
        <v>63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4" t="s">
        <v>52</v>
      </c>
      <c r="AS29" s="4" t="s">
        <v>52</v>
      </c>
      <c r="AT29" s="1"/>
      <c r="AU29" s="4" t="s">
        <v>90</v>
      </c>
      <c r="AV29" s="1">
        <v>147</v>
      </c>
    </row>
    <row r="30" spans="1:48" ht="30" customHeight="1">
      <c r="A30" s="6" t="s">
        <v>91</v>
      </c>
      <c r="B30" s="6" t="s">
        <v>92</v>
      </c>
      <c r="C30" s="6" t="s">
        <v>88</v>
      </c>
      <c r="D30" s="7">
        <v>7</v>
      </c>
      <c r="E30" s="8"/>
      <c r="F30" s="8"/>
      <c r="G30" s="8"/>
      <c r="H30" s="8"/>
      <c r="I30" s="8"/>
      <c r="J30" s="8"/>
      <c r="K30" s="8"/>
      <c r="L30" s="8"/>
      <c r="M30" s="6" t="s">
        <v>52</v>
      </c>
      <c r="N30" s="4" t="s">
        <v>93</v>
      </c>
      <c r="O30" s="4" t="s">
        <v>52</v>
      </c>
      <c r="P30" s="4" t="s">
        <v>52</v>
      </c>
      <c r="Q30" s="4" t="s">
        <v>85</v>
      </c>
      <c r="R30" s="4" t="s">
        <v>63</v>
      </c>
      <c r="S30" s="4" t="s">
        <v>62</v>
      </c>
      <c r="T30" s="4" t="s">
        <v>63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4" t="s">
        <v>52</v>
      </c>
      <c r="AS30" s="4" t="s">
        <v>52</v>
      </c>
      <c r="AT30" s="1"/>
      <c r="AU30" s="4" t="s">
        <v>94</v>
      </c>
      <c r="AV30" s="1">
        <v>148</v>
      </c>
    </row>
    <row r="31" spans="1:48" ht="30" customHeight="1">
      <c r="A31" s="6" t="s">
        <v>95</v>
      </c>
      <c r="B31" s="6" t="s">
        <v>96</v>
      </c>
      <c r="C31" s="6" t="s">
        <v>88</v>
      </c>
      <c r="D31" s="7">
        <v>6</v>
      </c>
      <c r="E31" s="8"/>
      <c r="F31" s="8"/>
      <c r="G31" s="8"/>
      <c r="H31" s="8"/>
      <c r="I31" s="8"/>
      <c r="J31" s="8"/>
      <c r="K31" s="8"/>
      <c r="L31" s="8"/>
      <c r="M31" s="6" t="s">
        <v>52</v>
      </c>
      <c r="N31" s="4" t="s">
        <v>97</v>
      </c>
      <c r="O31" s="4" t="s">
        <v>52</v>
      </c>
      <c r="P31" s="4" t="s">
        <v>52</v>
      </c>
      <c r="Q31" s="4" t="s">
        <v>85</v>
      </c>
      <c r="R31" s="4" t="s">
        <v>63</v>
      </c>
      <c r="S31" s="4" t="s">
        <v>62</v>
      </c>
      <c r="T31" s="4" t="s">
        <v>63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4" t="s">
        <v>52</v>
      </c>
      <c r="AS31" s="4" t="s">
        <v>52</v>
      </c>
      <c r="AT31" s="1"/>
      <c r="AU31" s="4" t="s">
        <v>98</v>
      </c>
      <c r="AV31" s="1">
        <v>7</v>
      </c>
    </row>
    <row r="32" spans="1:48" ht="30" customHeight="1">
      <c r="A32" s="6" t="s">
        <v>99</v>
      </c>
      <c r="B32" s="6" t="s">
        <v>52</v>
      </c>
      <c r="C32" s="6" t="s">
        <v>100</v>
      </c>
      <c r="D32" s="7">
        <v>4</v>
      </c>
      <c r="E32" s="8"/>
      <c r="F32" s="8"/>
      <c r="G32" s="8"/>
      <c r="H32" s="8"/>
      <c r="I32" s="8"/>
      <c r="J32" s="8"/>
      <c r="K32" s="8"/>
      <c r="L32" s="8"/>
      <c r="M32" s="6" t="s">
        <v>52</v>
      </c>
      <c r="N32" s="4" t="s">
        <v>101</v>
      </c>
      <c r="O32" s="4" t="s">
        <v>52</v>
      </c>
      <c r="P32" s="4" t="s">
        <v>52</v>
      </c>
      <c r="Q32" s="4" t="s">
        <v>85</v>
      </c>
      <c r="R32" s="4" t="s">
        <v>62</v>
      </c>
      <c r="S32" s="4" t="s">
        <v>63</v>
      </c>
      <c r="T32" s="4" t="s">
        <v>63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4" t="s">
        <v>52</v>
      </c>
      <c r="AS32" s="4" t="s">
        <v>52</v>
      </c>
      <c r="AT32" s="1"/>
      <c r="AU32" s="4" t="s">
        <v>102</v>
      </c>
      <c r="AV32" s="1">
        <v>268</v>
      </c>
    </row>
    <row r="33" spans="1:13" ht="30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30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ht="30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ht="30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ht="30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30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1:13" ht="30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13" ht="30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13" ht="30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1:13" ht="30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13" ht="30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3" ht="30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1:13" ht="30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1:13" ht="30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1:13" ht="30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13" ht="30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1:48" ht="30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1:48" ht="30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1:48" ht="30" customHeight="1">
      <c r="A51" s="26" t="s">
        <v>82</v>
      </c>
      <c r="B51" s="26"/>
      <c r="C51" s="26"/>
      <c r="D51" s="26"/>
      <c r="E51" s="26"/>
      <c r="F51" s="27"/>
      <c r="G51" s="26"/>
      <c r="H51" s="27"/>
      <c r="I51" s="26"/>
      <c r="J51" s="27"/>
      <c r="K51" s="26"/>
      <c r="L51" s="27"/>
      <c r="M51" s="26"/>
      <c r="N51" t="s">
        <v>83</v>
      </c>
    </row>
    <row r="52" spans="1:48" ht="30" customHeight="1">
      <c r="A52" s="6" t="s">
        <v>103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1"/>
      <c r="O52" s="1"/>
      <c r="P52" s="1"/>
      <c r="Q52" s="4" t="s">
        <v>104</v>
      </c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ht="30" customHeight="1">
      <c r="A53" s="6" t="s">
        <v>105</v>
      </c>
      <c r="B53" s="6" t="s">
        <v>106</v>
      </c>
      <c r="C53" s="6" t="s">
        <v>107</v>
      </c>
      <c r="D53" s="7">
        <v>1</v>
      </c>
      <c r="E53" s="8"/>
      <c r="F53" s="8"/>
      <c r="G53" s="8"/>
      <c r="H53" s="8"/>
      <c r="I53" s="8"/>
      <c r="J53" s="8"/>
      <c r="K53" s="8"/>
      <c r="L53" s="8"/>
      <c r="M53" s="6" t="s">
        <v>52</v>
      </c>
      <c r="N53" s="4" t="s">
        <v>108</v>
      </c>
      <c r="O53" s="4" t="s">
        <v>52</v>
      </c>
      <c r="P53" s="4" t="s">
        <v>52</v>
      </c>
      <c r="Q53" s="4" t="s">
        <v>104</v>
      </c>
      <c r="R53" s="4" t="s">
        <v>63</v>
      </c>
      <c r="S53" s="4" t="s">
        <v>63</v>
      </c>
      <c r="T53" s="4" t="s">
        <v>62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4" t="s">
        <v>52</v>
      </c>
      <c r="AS53" s="4" t="s">
        <v>52</v>
      </c>
      <c r="AT53" s="1"/>
      <c r="AU53" s="4" t="s">
        <v>109</v>
      </c>
      <c r="AV53" s="1">
        <v>13</v>
      </c>
    </row>
    <row r="54" spans="1:48" ht="30" customHeight="1">
      <c r="A54" s="6" t="s">
        <v>110</v>
      </c>
      <c r="B54" s="6" t="s">
        <v>52</v>
      </c>
      <c r="C54" s="6" t="s">
        <v>88</v>
      </c>
      <c r="D54" s="7">
        <v>1</v>
      </c>
      <c r="E54" s="8"/>
      <c r="F54" s="8"/>
      <c r="G54" s="8"/>
      <c r="H54" s="8"/>
      <c r="I54" s="8"/>
      <c r="J54" s="8"/>
      <c r="K54" s="8"/>
      <c r="L54" s="8"/>
      <c r="M54" s="6" t="s">
        <v>52</v>
      </c>
      <c r="N54" s="4" t="s">
        <v>111</v>
      </c>
      <c r="O54" s="4" t="s">
        <v>52</v>
      </c>
      <c r="P54" s="4" t="s">
        <v>52</v>
      </c>
      <c r="Q54" s="4" t="s">
        <v>104</v>
      </c>
      <c r="R54" s="4" t="s">
        <v>62</v>
      </c>
      <c r="S54" s="4" t="s">
        <v>63</v>
      </c>
      <c r="T54" s="4" t="s">
        <v>63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4" t="s">
        <v>52</v>
      </c>
      <c r="AS54" s="4" t="s">
        <v>52</v>
      </c>
      <c r="AT54" s="1"/>
      <c r="AU54" s="4" t="s">
        <v>112</v>
      </c>
      <c r="AV54" s="1">
        <v>19</v>
      </c>
    </row>
    <row r="55" spans="1:48" ht="30" customHeight="1">
      <c r="A55" s="6" t="s">
        <v>105</v>
      </c>
      <c r="B55" s="6" t="s">
        <v>113</v>
      </c>
      <c r="C55" s="6" t="s">
        <v>88</v>
      </c>
      <c r="D55" s="7">
        <v>13</v>
      </c>
      <c r="E55" s="8"/>
      <c r="F55" s="8"/>
      <c r="G55" s="8"/>
      <c r="H55" s="8"/>
      <c r="I55" s="8"/>
      <c r="J55" s="8"/>
      <c r="K55" s="8"/>
      <c r="L55" s="8"/>
      <c r="M55" s="6" t="s">
        <v>52</v>
      </c>
      <c r="N55" s="4" t="s">
        <v>114</v>
      </c>
      <c r="O55" s="4" t="s">
        <v>52</v>
      </c>
      <c r="P55" s="4" t="s">
        <v>52</v>
      </c>
      <c r="Q55" s="4" t="s">
        <v>104</v>
      </c>
      <c r="R55" s="4" t="s">
        <v>63</v>
      </c>
      <c r="S55" s="4" t="s">
        <v>63</v>
      </c>
      <c r="T55" s="4" t="s">
        <v>62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4" t="s">
        <v>52</v>
      </c>
      <c r="AS55" s="4" t="s">
        <v>52</v>
      </c>
      <c r="AT55" s="1"/>
      <c r="AU55" s="4" t="s">
        <v>115</v>
      </c>
      <c r="AV55" s="1">
        <v>180</v>
      </c>
    </row>
    <row r="56" spans="1:48" ht="30" customHeight="1">
      <c r="A56" s="6" t="s">
        <v>116</v>
      </c>
      <c r="B56" s="6" t="s">
        <v>52</v>
      </c>
      <c r="C56" s="6" t="s">
        <v>88</v>
      </c>
      <c r="D56" s="7">
        <v>13</v>
      </c>
      <c r="E56" s="8"/>
      <c r="F56" s="8"/>
      <c r="G56" s="8"/>
      <c r="H56" s="8"/>
      <c r="I56" s="8"/>
      <c r="J56" s="8"/>
      <c r="K56" s="8"/>
      <c r="L56" s="8"/>
      <c r="M56" s="6" t="s">
        <v>52</v>
      </c>
      <c r="N56" s="4" t="s">
        <v>117</v>
      </c>
      <c r="O56" s="4" t="s">
        <v>52</v>
      </c>
      <c r="P56" s="4" t="s">
        <v>52</v>
      </c>
      <c r="Q56" s="4" t="s">
        <v>104</v>
      </c>
      <c r="R56" s="4" t="s">
        <v>62</v>
      </c>
      <c r="S56" s="4" t="s">
        <v>63</v>
      </c>
      <c r="T56" s="4" t="s">
        <v>63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4" t="s">
        <v>52</v>
      </c>
      <c r="AS56" s="4" t="s">
        <v>52</v>
      </c>
      <c r="AT56" s="1"/>
      <c r="AU56" s="4" t="s">
        <v>118</v>
      </c>
      <c r="AV56" s="1">
        <v>20</v>
      </c>
    </row>
    <row r="57" spans="1:48" ht="30" customHeight="1">
      <c r="A57" s="6" t="s">
        <v>119</v>
      </c>
      <c r="B57" s="6" t="s">
        <v>120</v>
      </c>
      <c r="C57" s="6" t="s">
        <v>121</v>
      </c>
      <c r="D57" s="7">
        <v>0.14499999999999999</v>
      </c>
      <c r="E57" s="8"/>
      <c r="F57" s="8"/>
      <c r="G57" s="8"/>
      <c r="H57" s="8"/>
      <c r="I57" s="8"/>
      <c r="J57" s="8"/>
      <c r="K57" s="8"/>
      <c r="L57" s="8"/>
      <c r="M57" s="6" t="s">
        <v>52</v>
      </c>
      <c r="N57" s="4" t="s">
        <v>122</v>
      </c>
      <c r="O57" s="4" t="s">
        <v>52</v>
      </c>
      <c r="P57" s="4" t="s">
        <v>52</v>
      </c>
      <c r="Q57" s="4" t="s">
        <v>104</v>
      </c>
      <c r="R57" s="4" t="s">
        <v>63</v>
      </c>
      <c r="S57" s="4" t="s">
        <v>63</v>
      </c>
      <c r="T57" s="4" t="s">
        <v>62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4" t="s">
        <v>52</v>
      </c>
      <c r="AS57" s="4" t="s">
        <v>52</v>
      </c>
      <c r="AT57" s="1"/>
      <c r="AU57" s="4" t="s">
        <v>123</v>
      </c>
      <c r="AV57" s="1">
        <v>11</v>
      </c>
    </row>
    <row r="58" spans="1:48" ht="30" customHeight="1">
      <c r="A58" s="6" t="s">
        <v>119</v>
      </c>
      <c r="B58" s="6" t="s">
        <v>124</v>
      </c>
      <c r="C58" s="6" t="s">
        <v>121</v>
      </c>
      <c r="D58" s="7">
        <v>1.462</v>
      </c>
      <c r="E58" s="8"/>
      <c r="F58" s="8"/>
      <c r="G58" s="8"/>
      <c r="H58" s="8"/>
      <c r="I58" s="8"/>
      <c r="J58" s="8"/>
      <c r="K58" s="8"/>
      <c r="L58" s="8"/>
      <c r="M58" s="6" t="s">
        <v>52</v>
      </c>
      <c r="N58" s="4" t="s">
        <v>125</v>
      </c>
      <c r="O58" s="4" t="s">
        <v>52</v>
      </c>
      <c r="P58" s="4" t="s">
        <v>52</v>
      </c>
      <c r="Q58" s="4" t="s">
        <v>104</v>
      </c>
      <c r="R58" s="4" t="s">
        <v>63</v>
      </c>
      <c r="S58" s="4" t="s">
        <v>63</v>
      </c>
      <c r="T58" s="4" t="s">
        <v>62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4" t="s">
        <v>52</v>
      </c>
      <c r="AS58" s="4" t="s">
        <v>52</v>
      </c>
      <c r="AT58" s="1"/>
      <c r="AU58" s="4" t="s">
        <v>126</v>
      </c>
      <c r="AV58" s="1">
        <v>12</v>
      </c>
    </row>
    <row r="59" spans="1:48" ht="30" customHeight="1">
      <c r="A59" s="6" t="s">
        <v>127</v>
      </c>
      <c r="B59" s="6" t="s">
        <v>128</v>
      </c>
      <c r="C59" s="6" t="s">
        <v>121</v>
      </c>
      <c r="D59" s="7">
        <v>1.5609999999999999</v>
      </c>
      <c r="E59" s="8"/>
      <c r="F59" s="8"/>
      <c r="G59" s="8"/>
      <c r="H59" s="8"/>
      <c r="I59" s="8"/>
      <c r="J59" s="8"/>
      <c r="K59" s="8"/>
      <c r="L59" s="8"/>
      <c r="M59" s="6" t="s">
        <v>52</v>
      </c>
      <c r="N59" s="4" t="s">
        <v>129</v>
      </c>
      <c r="O59" s="4" t="s">
        <v>52</v>
      </c>
      <c r="P59" s="4" t="s">
        <v>52</v>
      </c>
      <c r="Q59" s="4" t="s">
        <v>104</v>
      </c>
      <c r="R59" s="4" t="s">
        <v>62</v>
      </c>
      <c r="S59" s="4" t="s">
        <v>63</v>
      </c>
      <c r="T59" s="4" t="s">
        <v>63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4" t="s">
        <v>52</v>
      </c>
      <c r="AS59" s="4" t="s">
        <v>52</v>
      </c>
      <c r="AT59" s="1"/>
      <c r="AU59" s="4" t="s">
        <v>130</v>
      </c>
      <c r="AV59" s="1">
        <v>18</v>
      </c>
    </row>
    <row r="60" spans="1:48" ht="30" customHeight="1">
      <c r="A60" s="6" t="s">
        <v>131</v>
      </c>
      <c r="B60" s="6" t="s">
        <v>132</v>
      </c>
      <c r="C60" s="6" t="s">
        <v>71</v>
      </c>
      <c r="D60" s="7">
        <v>53</v>
      </c>
      <c r="E60" s="8"/>
      <c r="F60" s="8"/>
      <c r="G60" s="8"/>
      <c r="H60" s="8"/>
      <c r="I60" s="8"/>
      <c r="J60" s="8"/>
      <c r="K60" s="8"/>
      <c r="L60" s="8"/>
      <c r="M60" s="6" t="s">
        <v>52</v>
      </c>
      <c r="N60" s="4" t="s">
        <v>133</v>
      </c>
      <c r="O60" s="4" t="s">
        <v>52</v>
      </c>
      <c r="P60" s="4" t="s">
        <v>52</v>
      </c>
      <c r="Q60" s="4" t="s">
        <v>104</v>
      </c>
      <c r="R60" s="4" t="s">
        <v>62</v>
      </c>
      <c r="S60" s="4" t="s">
        <v>63</v>
      </c>
      <c r="T60" s="4" t="s">
        <v>63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4" t="s">
        <v>52</v>
      </c>
      <c r="AS60" s="4" t="s">
        <v>52</v>
      </c>
      <c r="AT60" s="1"/>
      <c r="AU60" s="4" t="s">
        <v>134</v>
      </c>
      <c r="AV60" s="1">
        <v>16</v>
      </c>
    </row>
    <row r="61" spans="1:48" ht="30" customHeight="1">
      <c r="A61" s="6" t="s">
        <v>860</v>
      </c>
      <c r="B61" s="6" t="s">
        <v>135</v>
      </c>
      <c r="C61" s="6" t="s">
        <v>136</v>
      </c>
      <c r="D61" s="7">
        <v>287</v>
      </c>
      <c r="E61" s="8"/>
      <c r="F61" s="8"/>
      <c r="G61" s="8"/>
      <c r="H61" s="8"/>
      <c r="I61" s="8"/>
      <c r="J61" s="8"/>
      <c r="K61" s="8"/>
      <c r="L61" s="8"/>
      <c r="M61" s="6" t="s">
        <v>52</v>
      </c>
      <c r="N61" s="4" t="s">
        <v>137</v>
      </c>
      <c r="O61" s="4" t="s">
        <v>52</v>
      </c>
      <c r="P61" s="4" t="s">
        <v>52</v>
      </c>
      <c r="Q61" s="4" t="s">
        <v>104</v>
      </c>
      <c r="R61" s="4" t="s">
        <v>62</v>
      </c>
      <c r="S61" s="4" t="s">
        <v>63</v>
      </c>
      <c r="T61" s="4" t="s">
        <v>63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4" t="s">
        <v>52</v>
      </c>
      <c r="AS61" s="4" t="s">
        <v>52</v>
      </c>
      <c r="AT61" s="1"/>
      <c r="AU61" s="4" t="s">
        <v>138</v>
      </c>
      <c r="AV61" s="1">
        <v>21</v>
      </c>
    </row>
    <row r="62" spans="1:48" ht="30" customHeight="1">
      <c r="A62" s="6" t="s">
        <v>139</v>
      </c>
      <c r="B62" s="6" t="s">
        <v>140</v>
      </c>
      <c r="C62" s="6" t="s">
        <v>136</v>
      </c>
      <c r="D62" s="7">
        <v>106</v>
      </c>
      <c r="E62" s="8"/>
      <c r="F62" s="8"/>
      <c r="G62" s="8"/>
      <c r="H62" s="8"/>
      <c r="I62" s="8"/>
      <c r="J62" s="8"/>
      <c r="K62" s="8"/>
      <c r="L62" s="8"/>
      <c r="M62" s="6" t="s">
        <v>52</v>
      </c>
      <c r="N62" s="4" t="s">
        <v>141</v>
      </c>
      <c r="O62" s="4" t="s">
        <v>52</v>
      </c>
      <c r="P62" s="4" t="s">
        <v>52</v>
      </c>
      <c r="Q62" s="4" t="s">
        <v>104</v>
      </c>
      <c r="R62" s="4" t="s">
        <v>62</v>
      </c>
      <c r="S62" s="4" t="s">
        <v>63</v>
      </c>
      <c r="T62" s="4" t="s">
        <v>63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4" t="s">
        <v>52</v>
      </c>
      <c r="AS62" s="4" t="s">
        <v>52</v>
      </c>
      <c r="AT62" s="1"/>
      <c r="AU62" s="4" t="s">
        <v>142</v>
      </c>
      <c r="AV62" s="1">
        <v>22</v>
      </c>
    </row>
    <row r="63" spans="1:48" ht="30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48" ht="30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1:48" ht="30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1:48" ht="30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48" ht="30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1:48" ht="30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48" ht="30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48" ht="30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48" ht="30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1:48" ht="30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48" ht="30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48" ht="30" customHeight="1">
      <c r="A74" s="26" t="s">
        <v>82</v>
      </c>
      <c r="B74" s="26"/>
      <c r="C74" s="26"/>
      <c r="D74" s="26"/>
      <c r="E74" s="26"/>
      <c r="F74" s="27"/>
      <c r="G74" s="26"/>
      <c r="H74" s="27"/>
      <c r="I74" s="26"/>
      <c r="J74" s="27"/>
      <c r="K74" s="26"/>
      <c r="L74" s="27"/>
      <c r="M74" s="26"/>
      <c r="N74" t="s">
        <v>83</v>
      </c>
    </row>
    <row r="75" spans="1:48" ht="30" customHeight="1">
      <c r="A75" s="6" t="s">
        <v>144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"/>
      <c r="O75" s="1"/>
      <c r="P75" s="1"/>
      <c r="Q75" s="4" t="s">
        <v>145</v>
      </c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 spans="1:48" ht="30" customHeight="1">
      <c r="A76" s="6" t="s">
        <v>146</v>
      </c>
      <c r="B76" s="6" t="s">
        <v>147</v>
      </c>
      <c r="C76" s="6" t="s">
        <v>121</v>
      </c>
      <c r="D76" s="7">
        <v>2.903</v>
      </c>
      <c r="E76" s="8"/>
      <c r="F76" s="8"/>
      <c r="G76" s="8"/>
      <c r="H76" s="8"/>
      <c r="I76" s="8"/>
      <c r="J76" s="8"/>
      <c r="K76" s="8"/>
      <c r="L76" s="8"/>
      <c r="M76" s="6"/>
      <c r="N76" s="4" t="s">
        <v>148</v>
      </c>
      <c r="O76" s="4" t="s">
        <v>52</v>
      </c>
      <c r="P76" s="4" t="s">
        <v>52</v>
      </c>
      <c r="Q76" s="4" t="s">
        <v>145</v>
      </c>
      <c r="R76" s="4" t="s">
        <v>63</v>
      </c>
      <c r="S76" s="4" t="s">
        <v>63</v>
      </c>
      <c r="T76" s="4" t="s">
        <v>62</v>
      </c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4" t="s">
        <v>52</v>
      </c>
      <c r="AS76" s="4" t="s">
        <v>52</v>
      </c>
      <c r="AT76" s="1"/>
      <c r="AU76" s="4" t="s">
        <v>149</v>
      </c>
      <c r="AV76" s="1">
        <v>25</v>
      </c>
    </row>
    <row r="77" spans="1:48" ht="30" customHeight="1">
      <c r="A77" s="6" t="s">
        <v>146</v>
      </c>
      <c r="B77" s="6" t="s">
        <v>150</v>
      </c>
      <c r="C77" s="6" t="s">
        <v>121</v>
      </c>
      <c r="D77" s="7">
        <v>3.5379999999999998</v>
      </c>
      <c r="E77" s="8"/>
      <c r="F77" s="8"/>
      <c r="G77" s="8"/>
      <c r="H77" s="8"/>
      <c r="I77" s="8"/>
      <c r="J77" s="8"/>
      <c r="K77" s="8"/>
      <c r="L77" s="8"/>
      <c r="M77" s="6"/>
      <c r="N77" s="4" t="s">
        <v>151</v>
      </c>
      <c r="O77" s="4" t="s">
        <v>52</v>
      </c>
      <c r="P77" s="4" t="s">
        <v>52</v>
      </c>
      <c r="Q77" s="4" t="s">
        <v>145</v>
      </c>
      <c r="R77" s="4" t="s">
        <v>63</v>
      </c>
      <c r="S77" s="4" t="s">
        <v>63</v>
      </c>
      <c r="T77" s="4" t="s">
        <v>62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4" t="s">
        <v>52</v>
      </c>
      <c r="AS77" s="4" t="s">
        <v>52</v>
      </c>
      <c r="AT77" s="1"/>
      <c r="AU77" s="4" t="s">
        <v>152</v>
      </c>
      <c r="AV77" s="1">
        <v>226</v>
      </c>
    </row>
    <row r="78" spans="1:48" ht="30" customHeight="1">
      <c r="A78" s="6" t="s">
        <v>153</v>
      </c>
      <c r="B78" s="6" t="s">
        <v>154</v>
      </c>
      <c r="C78" s="6" t="s">
        <v>121</v>
      </c>
      <c r="D78" s="7">
        <v>0.23100000000000001</v>
      </c>
      <c r="E78" s="8"/>
      <c r="F78" s="8"/>
      <c r="G78" s="8"/>
      <c r="H78" s="8"/>
      <c r="I78" s="8"/>
      <c r="J78" s="8"/>
      <c r="K78" s="8"/>
      <c r="L78" s="8"/>
      <c r="M78" s="6"/>
      <c r="N78" s="4" t="s">
        <v>155</v>
      </c>
      <c r="O78" s="4" t="s">
        <v>52</v>
      </c>
      <c r="P78" s="4" t="s">
        <v>52</v>
      </c>
      <c r="Q78" s="4" t="s">
        <v>145</v>
      </c>
      <c r="R78" s="4" t="s">
        <v>63</v>
      </c>
      <c r="S78" s="4" t="s">
        <v>63</v>
      </c>
      <c r="T78" s="4" t="s">
        <v>62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4" t="s">
        <v>52</v>
      </c>
      <c r="AS78" s="4" t="s">
        <v>52</v>
      </c>
      <c r="AT78" s="1"/>
      <c r="AU78" s="4" t="s">
        <v>156</v>
      </c>
      <c r="AV78" s="1">
        <v>27</v>
      </c>
    </row>
    <row r="79" spans="1:48" ht="30" customHeight="1">
      <c r="A79" s="6" t="s">
        <v>153</v>
      </c>
      <c r="B79" s="6" t="s">
        <v>157</v>
      </c>
      <c r="C79" s="6" t="s">
        <v>158</v>
      </c>
      <c r="D79" s="7">
        <v>0.28399999999999997</v>
      </c>
      <c r="E79" s="8"/>
      <c r="F79" s="8"/>
      <c r="G79" s="8"/>
      <c r="H79" s="8"/>
      <c r="I79" s="8"/>
      <c r="J79" s="8"/>
      <c r="K79" s="8"/>
      <c r="L79" s="8"/>
      <c r="M79" s="6"/>
      <c r="N79" s="4" t="s">
        <v>159</v>
      </c>
      <c r="O79" s="4" t="s">
        <v>52</v>
      </c>
      <c r="P79" s="4" t="s">
        <v>52</v>
      </c>
      <c r="Q79" s="4" t="s">
        <v>145</v>
      </c>
      <c r="R79" s="4" t="s">
        <v>63</v>
      </c>
      <c r="S79" s="4" t="s">
        <v>63</v>
      </c>
      <c r="T79" s="4" t="s">
        <v>62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4" t="s">
        <v>52</v>
      </c>
      <c r="AS79" s="4" t="s">
        <v>52</v>
      </c>
      <c r="AT79" s="1"/>
      <c r="AU79" s="4" t="s">
        <v>160</v>
      </c>
      <c r="AV79" s="1">
        <v>156</v>
      </c>
    </row>
    <row r="80" spans="1:48" ht="30" customHeight="1">
      <c r="A80" s="6" t="s">
        <v>161</v>
      </c>
      <c r="B80" s="6" t="s">
        <v>162</v>
      </c>
      <c r="C80" s="6" t="s">
        <v>121</v>
      </c>
      <c r="D80" s="7">
        <v>6.49</v>
      </c>
      <c r="E80" s="8"/>
      <c r="F80" s="8"/>
      <c r="G80" s="8"/>
      <c r="H80" s="8"/>
      <c r="I80" s="8"/>
      <c r="J80" s="8"/>
      <c r="K80" s="8"/>
      <c r="L80" s="8"/>
      <c r="M80" s="6"/>
      <c r="N80" s="4" t="s">
        <v>163</v>
      </c>
      <c r="O80" s="4" t="s">
        <v>52</v>
      </c>
      <c r="P80" s="4" t="s">
        <v>52</v>
      </c>
      <c r="Q80" s="4" t="s">
        <v>145</v>
      </c>
      <c r="R80" s="4" t="s">
        <v>62</v>
      </c>
      <c r="S80" s="4" t="s">
        <v>63</v>
      </c>
      <c r="T80" s="4" t="s">
        <v>63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4" t="s">
        <v>52</v>
      </c>
      <c r="AS80" s="4" t="s">
        <v>52</v>
      </c>
      <c r="AT80" s="1"/>
      <c r="AU80" s="4" t="s">
        <v>164</v>
      </c>
      <c r="AV80" s="1">
        <v>33</v>
      </c>
    </row>
    <row r="81" spans="1:48" ht="30" customHeight="1">
      <c r="A81" s="6" t="s">
        <v>165</v>
      </c>
      <c r="B81" s="6" t="s">
        <v>166</v>
      </c>
      <c r="C81" s="6" t="s">
        <v>121</v>
      </c>
      <c r="D81" s="7">
        <v>6.49</v>
      </c>
      <c r="E81" s="8"/>
      <c r="F81" s="8"/>
      <c r="G81" s="8"/>
      <c r="H81" s="8"/>
      <c r="I81" s="8"/>
      <c r="J81" s="8"/>
      <c r="K81" s="8"/>
      <c r="L81" s="8"/>
      <c r="M81" s="6"/>
      <c r="N81" s="4" t="s">
        <v>167</v>
      </c>
      <c r="O81" s="4" t="s">
        <v>52</v>
      </c>
      <c r="P81" s="4" t="s">
        <v>52</v>
      </c>
      <c r="Q81" s="4" t="s">
        <v>145</v>
      </c>
      <c r="R81" s="4" t="s">
        <v>62</v>
      </c>
      <c r="S81" s="4" t="s">
        <v>63</v>
      </c>
      <c r="T81" s="4" t="s">
        <v>63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4" t="s">
        <v>52</v>
      </c>
      <c r="AS81" s="4" t="s">
        <v>52</v>
      </c>
      <c r="AT81" s="1"/>
      <c r="AU81" s="4" t="s">
        <v>168</v>
      </c>
      <c r="AV81" s="1">
        <v>34</v>
      </c>
    </row>
    <row r="82" spans="1:48" ht="30" customHeight="1">
      <c r="A82" s="6" t="s">
        <v>169</v>
      </c>
      <c r="B82" s="6" t="s">
        <v>170</v>
      </c>
      <c r="C82" s="6" t="s">
        <v>121</v>
      </c>
      <c r="D82" s="7">
        <v>6.49</v>
      </c>
      <c r="E82" s="8"/>
      <c r="F82" s="8"/>
      <c r="G82" s="8"/>
      <c r="H82" s="8"/>
      <c r="I82" s="8"/>
      <c r="J82" s="8"/>
      <c r="K82" s="8"/>
      <c r="L82" s="8"/>
      <c r="M82" s="6"/>
      <c r="N82" s="4" t="s">
        <v>171</v>
      </c>
      <c r="O82" s="4" t="s">
        <v>52</v>
      </c>
      <c r="P82" s="4" t="s">
        <v>52</v>
      </c>
      <c r="Q82" s="4" t="s">
        <v>145</v>
      </c>
      <c r="R82" s="4" t="s">
        <v>62</v>
      </c>
      <c r="S82" s="4" t="s">
        <v>63</v>
      </c>
      <c r="T82" s="4" t="s">
        <v>63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4" t="s">
        <v>52</v>
      </c>
      <c r="AS82" s="4" t="s">
        <v>52</v>
      </c>
      <c r="AT82" s="1"/>
      <c r="AU82" s="4" t="s">
        <v>172</v>
      </c>
      <c r="AV82" s="1">
        <v>36</v>
      </c>
    </row>
    <row r="83" spans="1:48" ht="30" customHeight="1">
      <c r="A83" s="6" t="s">
        <v>173</v>
      </c>
      <c r="B83" s="6" t="s">
        <v>174</v>
      </c>
      <c r="C83" s="6" t="s">
        <v>121</v>
      </c>
      <c r="D83" s="7">
        <v>6.49</v>
      </c>
      <c r="E83" s="8"/>
      <c r="F83" s="8"/>
      <c r="G83" s="8"/>
      <c r="H83" s="8"/>
      <c r="I83" s="8"/>
      <c r="J83" s="8"/>
      <c r="K83" s="8"/>
      <c r="L83" s="8"/>
      <c r="M83" s="6"/>
      <c r="N83" s="4" t="s">
        <v>175</v>
      </c>
      <c r="O83" s="4" t="s">
        <v>52</v>
      </c>
      <c r="P83" s="4" t="s">
        <v>52</v>
      </c>
      <c r="Q83" s="4" t="s">
        <v>145</v>
      </c>
      <c r="R83" s="4" t="s">
        <v>62</v>
      </c>
      <c r="S83" s="4" t="s">
        <v>63</v>
      </c>
      <c r="T83" s="4" t="s">
        <v>63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4" t="s">
        <v>52</v>
      </c>
      <c r="AS83" s="4" t="s">
        <v>52</v>
      </c>
      <c r="AT83" s="1"/>
      <c r="AU83" s="4" t="s">
        <v>176</v>
      </c>
      <c r="AV83" s="1">
        <v>37</v>
      </c>
    </row>
    <row r="84" spans="1:48" ht="30" customHeight="1">
      <c r="A84" s="6" t="s">
        <v>177</v>
      </c>
      <c r="B84" s="6" t="s">
        <v>178</v>
      </c>
      <c r="C84" s="6" t="s">
        <v>179</v>
      </c>
      <c r="D84" s="7">
        <v>139</v>
      </c>
      <c r="E84" s="8"/>
      <c r="F84" s="8"/>
      <c r="G84" s="8"/>
      <c r="H84" s="8"/>
      <c r="I84" s="8"/>
      <c r="J84" s="8"/>
      <c r="K84" s="8"/>
      <c r="L84" s="8"/>
      <c r="M84" s="6"/>
      <c r="N84" s="4" t="s">
        <v>180</v>
      </c>
      <c r="O84" s="4" t="s">
        <v>52</v>
      </c>
      <c r="P84" s="4" t="s">
        <v>52</v>
      </c>
      <c r="Q84" s="4" t="s">
        <v>145</v>
      </c>
      <c r="R84" s="4" t="s">
        <v>63</v>
      </c>
      <c r="S84" s="4" t="s">
        <v>63</v>
      </c>
      <c r="T84" s="4" t="s">
        <v>62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4" t="s">
        <v>52</v>
      </c>
      <c r="AS84" s="4" t="s">
        <v>52</v>
      </c>
      <c r="AT84" s="1"/>
      <c r="AU84" s="4" t="s">
        <v>181</v>
      </c>
      <c r="AV84" s="1">
        <v>30</v>
      </c>
    </row>
    <row r="85" spans="1:48" ht="30" customHeight="1">
      <c r="A85" s="6" t="s">
        <v>177</v>
      </c>
      <c r="B85" s="6" t="s">
        <v>182</v>
      </c>
      <c r="C85" s="6" t="s">
        <v>179</v>
      </c>
      <c r="D85" s="7">
        <v>33</v>
      </c>
      <c r="E85" s="8"/>
      <c r="F85" s="8"/>
      <c r="G85" s="8"/>
      <c r="H85" s="8"/>
      <c r="I85" s="8"/>
      <c r="J85" s="8"/>
      <c r="K85" s="8"/>
      <c r="L85" s="8"/>
      <c r="M85" s="6"/>
      <c r="N85" s="4" t="s">
        <v>183</v>
      </c>
      <c r="O85" s="4" t="s">
        <v>52</v>
      </c>
      <c r="P85" s="4" t="s">
        <v>52</v>
      </c>
      <c r="Q85" s="4" t="s">
        <v>145</v>
      </c>
      <c r="R85" s="4" t="s">
        <v>63</v>
      </c>
      <c r="S85" s="4" t="s">
        <v>63</v>
      </c>
      <c r="T85" s="4" t="s">
        <v>62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4" t="s">
        <v>52</v>
      </c>
      <c r="AS85" s="4" t="s">
        <v>52</v>
      </c>
      <c r="AT85" s="1"/>
      <c r="AU85" s="4" t="s">
        <v>184</v>
      </c>
      <c r="AV85" s="1">
        <v>31</v>
      </c>
    </row>
    <row r="86" spans="1:48" ht="30" customHeight="1">
      <c r="A86" s="6" t="s">
        <v>185</v>
      </c>
      <c r="B86" s="6" t="s">
        <v>186</v>
      </c>
      <c r="C86" s="6" t="s">
        <v>107</v>
      </c>
      <c r="D86" s="7">
        <v>0.28000000000000003</v>
      </c>
      <c r="E86" s="8"/>
      <c r="F86" s="8"/>
      <c r="G86" s="8"/>
      <c r="H86" s="8"/>
      <c r="I86" s="8"/>
      <c r="J86" s="8"/>
      <c r="K86" s="8"/>
      <c r="L86" s="8"/>
      <c r="M86" s="6"/>
      <c r="N86" s="4" t="s">
        <v>187</v>
      </c>
      <c r="O86" s="4" t="s">
        <v>52</v>
      </c>
      <c r="P86" s="4" t="s">
        <v>52</v>
      </c>
      <c r="Q86" s="4" t="s">
        <v>145</v>
      </c>
      <c r="R86" s="4" t="s">
        <v>62</v>
      </c>
      <c r="S86" s="4" t="s">
        <v>63</v>
      </c>
      <c r="T86" s="4" t="s">
        <v>63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4" t="s">
        <v>52</v>
      </c>
      <c r="AS86" s="4" t="s">
        <v>52</v>
      </c>
      <c r="AT86" s="1"/>
      <c r="AU86" s="4" t="s">
        <v>188</v>
      </c>
      <c r="AV86" s="1">
        <v>167</v>
      </c>
    </row>
    <row r="87" spans="1:48" ht="30" customHeight="1">
      <c r="A87" s="6" t="s">
        <v>189</v>
      </c>
      <c r="B87" s="6" t="s">
        <v>190</v>
      </c>
      <c r="C87" s="6" t="s">
        <v>71</v>
      </c>
      <c r="D87" s="7">
        <v>9</v>
      </c>
      <c r="E87" s="8"/>
      <c r="F87" s="8"/>
      <c r="G87" s="8"/>
      <c r="H87" s="8"/>
      <c r="I87" s="8"/>
      <c r="J87" s="8"/>
      <c r="K87" s="8"/>
      <c r="L87" s="8"/>
      <c r="M87" s="6"/>
      <c r="N87" s="4" t="s">
        <v>191</v>
      </c>
      <c r="O87" s="4" t="s">
        <v>52</v>
      </c>
      <c r="P87" s="4" t="s">
        <v>52</v>
      </c>
      <c r="Q87" s="4" t="s">
        <v>145</v>
      </c>
      <c r="R87" s="4" t="s">
        <v>63</v>
      </c>
      <c r="S87" s="4" t="s">
        <v>63</v>
      </c>
      <c r="T87" s="4" t="s">
        <v>62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4" t="s">
        <v>52</v>
      </c>
      <c r="AS87" s="4" t="s">
        <v>52</v>
      </c>
      <c r="AT87" s="1"/>
      <c r="AU87" s="4" t="s">
        <v>192</v>
      </c>
      <c r="AV87" s="1">
        <v>161</v>
      </c>
    </row>
    <row r="88" spans="1:48" ht="30" customHeight="1">
      <c r="A88" s="6" t="s">
        <v>193</v>
      </c>
      <c r="B88" s="6" t="s">
        <v>194</v>
      </c>
      <c r="C88" s="6" t="s">
        <v>71</v>
      </c>
      <c r="D88" s="7">
        <v>9</v>
      </c>
      <c r="E88" s="8"/>
      <c r="F88" s="8"/>
      <c r="G88" s="8"/>
      <c r="H88" s="8"/>
      <c r="I88" s="8"/>
      <c r="J88" s="8"/>
      <c r="K88" s="8"/>
      <c r="L88" s="8"/>
      <c r="M88" s="6"/>
      <c r="N88" s="4" t="s">
        <v>195</v>
      </c>
      <c r="O88" s="4" t="s">
        <v>52</v>
      </c>
      <c r="P88" s="4" t="s">
        <v>52</v>
      </c>
      <c r="Q88" s="4" t="s">
        <v>145</v>
      </c>
      <c r="R88" s="4" t="s">
        <v>62</v>
      </c>
      <c r="S88" s="4" t="s">
        <v>63</v>
      </c>
      <c r="T88" s="4" t="s">
        <v>63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4" t="s">
        <v>52</v>
      </c>
      <c r="AS88" s="4" t="s">
        <v>52</v>
      </c>
      <c r="AT88" s="1"/>
      <c r="AU88" s="4" t="s">
        <v>196</v>
      </c>
      <c r="AV88" s="1">
        <v>39</v>
      </c>
    </row>
    <row r="89" spans="1:48" ht="30" customHeight="1">
      <c r="A89" s="6" t="s">
        <v>197</v>
      </c>
      <c r="B89" s="6" t="s">
        <v>198</v>
      </c>
      <c r="C89" s="6" t="s">
        <v>71</v>
      </c>
      <c r="D89" s="7">
        <v>150</v>
      </c>
      <c r="E89" s="8"/>
      <c r="F89" s="8"/>
      <c r="G89" s="8"/>
      <c r="H89" s="8"/>
      <c r="I89" s="8"/>
      <c r="J89" s="8"/>
      <c r="K89" s="8"/>
      <c r="L89" s="8"/>
      <c r="M89" s="6"/>
      <c r="N89" s="4" t="s">
        <v>199</v>
      </c>
      <c r="O89" s="4" t="s">
        <v>52</v>
      </c>
      <c r="P89" s="4" t="s">
        <v>52</v>
      </c>
      <c r="Q89" s="4" t="s">
        <v>145</v>
      </c>
      <c r="R89" s="4" t="s">
        <v>62</v>
      </c>
      <c r="S89" s="4" t="s">
        <v>63</v>
      </c>
      <c r="T89" s="4" t="s">
        <v>63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4" t="s">
        <v>52</v>
      </c>
      <c r="AS89" s="4" t="s">
        <v>52</v>
      </c>
      <c r="AT89" s="1"/>
      <c r="AU89" s="4" t="s">
        <v>200</v>
      </c>
      <c r="AV89" s="1">
        <v>41</v>
      </c>
    </row>
    <row r="90" spans="1:48" ht="30" customHeight="1">
      <c r="A90" s="6" t="s">
        <v>201</v>
      </c>
      <c r="B90" s="6" t="s">
        <v>202</v>
      </c>
      <c r="C90" s="6" t="s">
        <v>71</v>
      </c>
      <c r="D90" s="7">
        <v>102</v>
      </c>
      <c r="E90" s="8"/>
      <c r="F90" s="8"/>
      <c r="G90" s="8"/>
      <c r="H90" s="8"/>
      <c r="I90" s="8"/>
      <c r="J90" s="8"/>
      <c r="K90" s="8"/>
      <c r="L90" s="8"/>
      <c r="M90" s="6"/>
      <c r="N90" s="4" t="s">
        <v>203</v>
      </c>
      <c r="O90" s="4" t="s">
        <v>52</v>
      </c>
      <c r="P90" s="4" t="s">
        <v>52</v>
      </c>
      <c r="Q90" s="4" t="s">
        <v>145</v>
      </c>
      <c r="R90" s="4" t="s">
        <v>63</v>
      </c>
      <c r="S90" s="4" t="s">
        <v>63</v>
      </c>
      <c r="T90" s="4" t="s">
        <v>62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4" t="s">
        <v>52</v>
      </c>
      <c r="AS90" s="4" t="s">
        <v>52</v>
      </c>
      <c r="AT90" s="1"/>
      <c r="AU90" s="4" t="s">
        <v>204</v>
      </c>
      <c r="AV90" s="1">
        <v>166</v>
      </c>
    </row>
    <row r="91" spans="1:48" ht="30" customHeight="1">
      <c r="A91" s="6" t="s">
        <v>205</v>
      </c>
      <c r="B91" s="6" t="s">
        <v>206</v>
      </c>
      <c r="C91" s="6" t="s">
        <v>100</v>
      </c>
      <c r="D91" s="7">
        <v>8</v>
      </c>
      <c r="E91" s="8"/>
      <c r="F91" s="8"/>
      <c r="G91" s="8"/>
      <c r="H91" s="8"/>
      <c r="I91" s="8"/>
      <c r="J91" s="8"/>
      <c r="K91" s="8"/>
      <c r="L91" s="8"/>
      <c r="M91" s="6"/>
      <c r="N91" s="4" t="s">
        <v>207</v>
      </c>
      <c r="O91" s="4" t="s">
        <v>52</v>
      </c>
      <c r="P91" s="4" t="s">
        <v>52</v>
      </c>
      <c r="Q91" s="4" t="s">
        <v>145</v>
      </c>
      <c r="R91" s="4" t="s">
        <v>62</v>
      </c>
      <c r="S91" s="4" t="s">
        <v>63</v>
      </c>
      <c r="T91" s="4" t="s">
        <v>63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4" t="s">
        <v>52</v>
      </c>
      <c r="AS91" s="4" t="s">
        <v>52</v>
      </c>
      <c r="AT91" s="1"/>
      <c r="AU91" s="4" t="s">
        <v>208</v>
      </c>
      <c r="AV91" s="1">
        <v>32</v>
      </c>
    </row>
    <row r="92" spans="1:48" ht="30" customHeight="1">
      <c r="A92" s="6" t="s">
        <v>209</v>
      </c>
      <c r="B92" s="6" t="s">
        <v>210</v>
      </c>
      <c r="C92" s="6" t="s">
        <v>158</v>
      </c>
      <c r="D92" s="7">
        <v>6.9560000000000004</v>
      </c>
      <c r="E92" s="8"/>
      <c r="F92" s="8"/>
      <c r="G92" s="8"/>
      <c r="H92" s="8"/>
      <c r="I92" s="8"/>
      <c r="J92" s="8"/>
      <c r="K92" s="8"/>
      <c r="L92" s="8"/>
      <c r="M92" s="6"/>
      <c r="N92" s="4" t="s">
        <v>211</v>
      </c>
      <c r="O92" s="4" t="s">
        <v>52</v>
      </c>
      <c r="P92" s="4" t="s">
        <v>52</v>
      </c>
      <c r="Q92" s="4" t="s">
        <v>145</v>
      </c>
      <c r="R92" s="4" t="s">
        <v>62</v>
      </c>
      <c r="S92" s="4" t="s">
        <v>63</v>
      </c>
      <c r="T92" s="4" t="s">
        <v>63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4" t="s">
        <v>52</v>
      </c>
      <c r="AS92" s="4" t="s">
        <v>52</v>
      </c>
      <c r="AT92" s="1"/>
      <c r="AU92" s="4" t="s">
        <v>212</v>
      </c>
      <c r="AV92" s="1">
        <v>35</v>
      </c>
    </row>
    <row r="93" spans="1:48" ht="30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</row>
    <row r="94" spans="1:48" ht="30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48" ht="30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48" ht="30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48" ht="30" customHeight="1">
      <c r="A97" s="26" t="s">
        <v>82</v>
      </c>
      <c r="B97" s="26"/>
      <c r="C97" s="26"/>
      <c r="D97" s="26"/>
      <c r="E97" s="26"/>
      <c r="F97" s="27"/>
      <c r="G97" s="26"/>
      <c r="H97" s="27"/>
      <c r="I97" s="26"/>
      <c r="J97" s="27"/>
      <c r="K97" s="26"/>
      <c r="L97" s="27"/>
      <c r="M97" s="26"/>
      <c r="N97" t="s">
        <v>83</v>
      </c>
    </row>
    <row r="98" spans="1:48" ht="30" customHeight="1">
      <c r="A98" s="6" t="s">
        <v>213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1"/>
      <c r="O98" s="1"/>
      <c r="P98" s="1"/>
      <c r="Q98" s="4" t="s">
        <v>214</v>
      </c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</row>
    <row r="99" spans="1:48" ht="30" customHeight="1">
      <c r="A99" s="6" t="s">
        <v>215</v>
      </c>
      <c r="B99" s="6" t="s">
        <v>216</v>
      </c>
      <c r="C99" s="6" t="s">
        <v>217</v>
      </c>
      <c r="D99" s="7">
        <v>4532</v>
      </c>
      <c r="E99" s="8"/>
      <c r="F99" s="8"/>
      <c r="G99" s="8"/>
      <c r="H99" s="8"/>
      <c r="I99" s="8"/>
      <c r="J99" s="8"/>
      <c r="K99" s="8"/>
      <c r="L99" s="8"/>
      <c r="M99" s="6"/>
      <c r="N99" s="4" t="s">
        <v>218</v>
      </c>
      <c r="O99" s="4" t="s">
        <v>52</v>
      </c>
      <c r="P99" s="4" t="s">
        <v>52</v>
      </c>
      <c r="Q99" s="4" t="s">
        <v>214</v>
      </c>
      <c r="R99" s="4" t="s">
        <v>63</v>
      </c>
      <c r="S99" s="4" t="s">
        <v>63</v>
      </c>
      <c r="T99" s="4" t="s">
        <v>62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4" t="s">
        <v>52</v>
      </c>
      <c r="AS99" s="4" t="s">
        <v>52</v>
      </c>
      <c r="AT99" s="1"/>
      <c r="AU99" s="4" t="s">
        <v>219</v>
      </c>
      <c r="AV99" s="1">
        <v>44</v>
      </c>
    </row>
    <row r="100" spans="1:48" ht="30" customHeight="1">
      <c r="A100" s="6" t="s">
        <v>220</v>
      </c>
      <c r="B100" s="6" t="s">
        <v>52</v>
      </c>
      <c r="C100" s="6" t="s">
        <v>221</v>
      </c>
      <c r="D100" s="7">
        <v>4.3159999999999998</v>
      </c>
      <c r="E100" s="8"/>
      <c r="F100" s="8"/>
      <c r="G100" s="8"/>
      <c r="H100" s="8"/>
      <c r="I100" s="8"/>
      <c r="J100" s="8"/>
      <c r="K100" s="8"/>
      <c r="L100" s="8"/>
      <c r="M100" s="6"/>
      <c r="N100" s="4" t="s">
        <v>222</v>
      </c>
      <c r="O100" s="4" t="s">
        <v>52</v>
      </c>
      <c r="P100" s="4" t="s">
        <v>52</v>
      </c>
      <c r="Q100" s="4" t="s">
        <v>214</v>
      </c>
      <c r="R100" s="4" t="s">
        <v>62</v>
      </c>
      <c r="S100" s="4" t="s">
        <v>63</v>
      </c>
      <c r="T100" s="4" t="s">
        <v>63</v>
      </c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4" t="s">
        <v>52</v>
      </c>
      <c r="AS100" s="4" t="s">
        <v>52</v>
      </c>
      <c r="AT100" s="1"/>
      <c r="AU100" s="4" t="s">
        <v>223</v>
      </c>
      <c r="AV100" s="1">
        <v>45</v>
      </c>
    </row>
    <row r="101" spans="1:48" ht="30" customHeight="1">
      <c r="A101" s="6" t="s">
        <v>224</v>
      </c>
      <c r="B101" s="6" t="s">
        <v>225</v>
      </c>
      <c r="C101" s="6" t="s">
        <v>221</v>
      </c>
      <c r="D101" s="7">
        <v>3.7530000000000001</v>
      </c>
      <c r="E101" s="8"/>
      <c r="F101" s="8"/>
      <c r="G101" s="8"/>
      <c r="H101" s="8"/>
      <c r="I101" s="8"/>
      <c r="J101" s="8"/>
      <c r="K101" s="8"/>
      <c r="L101" s="8"/>
      <c r="M101" s="6"/>
      <c r="N101" s="4" t="s">
        <v>226</v>
      </c>
      <c r="O101" s="4" t="s">
        <v>52</v>
      </c>
      <c r="P101" s="4" t="s">
        <v>52</v>
      </c>
      <c r="Q101" s="4" t="s">
        <v>214</v>
      </c>
      <c r="R101" s="4" t="s">
        <v>62</v>
      </c>
      <c r="S101" s="4" t="s">
        <v>63</v>
      </c>
      <c r="T101" s="4" t="s">
        <v>63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4" t="s">
        <v>52</v>
      </c>
      <c r="AS101" s="4" t="s">
        <v>52</v>
      </c>
      <c r="AT101" s="1"/>
      <c r="AU101" s="4" t="s">
        <v>227</v>
      </c>
      <c r="AV101" s="1">
        <v>46</v>
      </c>
    </row>
    <row r="102" spans="1:48" ht="30" customHeight="1">
      <c r="A102" s="6" t="s">
        <v>224</v>
      </c>
      <c r="B102" s="6" t="s">
        <v>228</v>
      </c>
      <c r="C102" s="6" t="s">
        <v>221</v>
      </c>
      <c r="D102" s="7">
        <v>0.56299999999999994</v>
      </c>
      <c r="E102" s="8"/>
      <c r="F102" s="8"/>
      <c r="G102" s="8"/>
      <c r="H102" s="8"/>
      <c r="I102" s="8"/>
      <c r="J102" s="8"/>
      <c r="K102" s="8"/>
      <c r="L102" s="8"/>
      <c r="M102" s="6"/>
      <c r="N102" s="4" t="s">
        <v>229</v>
      </c>
      <c r="O102" s="4" t="s">
        <v>52</v>
      </c>
      <c r="P102" s="4" t="s">
        <v>52</v>
      </c>
      <c r="Q102" s="4" t="s">
        <v>214</v>
      </c>
      <c r="R102" s="4" t="s">
        <v>62</v>
      </c>
      <c r="S102" s="4" t="s">
        <v>63</v>
      </c>
      <c r="T102" s="4" t="s">
        <v>63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4" t="s">
        <v>52</v>
      </c>
      <c r="AS102" s="4" t="s">
        <v>52</v>
      </c>
      <c r="AT102" s="1"/>
      <c r="AU102" s="4" t="s">
        <v>230</v>
      </c>
      <c r="AV102" s="1">
        <v>227</v>
      </c>
    </row>
    <row r="103" spans="1:48" ht="30" customHeight="1">
      <c r="A103" s="6" t="s">
        <v>231</v>
      </c>
      <c r="B103" s="6" t="s">
        <v>232</v>
      </c>
      <c r="C103" s="6" t="s">
        <v>233</v>
      </c>
      <c r="D103" s="7">
        <v>2</v>
      </c>
      <c r="E103" s="8"/>
      <c r="F103" s="8"/>
      <c r="G103" s="8"/>
      <c r="H103" s="8"/>
      <c r="I103" s="8"/>
      <c r="J103" s="8"/>
      <c r="K103" s="8"/>
      <c r="L103" s="8"/>
      <c r="M103" s="6"/>
      <c r="N103" s="4" t="s">
        <v>234</v>
      </c>
      <c r="O103" s="4" t="s">
        <v>52</v>
      </c>
      <c r="P103" s="4" t="s">
        <v>52</v>
      </c>
      <c r="Q103" s="4" t="s">
        <v>214</v>
      </c>
      <c r="R103" s="4" t="s">
        <v>62</v>
      </c>
      <c r="S103" s="4" t="s">
        <v>63</v>
      </c>
      <c r="T103" s="4" t="s">
        <v>63</v>
      </c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4" t="s">
        <v>52</v>
      </c>
      <c r="AS103" s="4" t="s">
        <v>52</v>
      </c>
      <c r="AT103" s="1"/>
      <c r="AU103" s="4" t="s">
        <v>235</v>
      </c>
      <c r="AV103" s="1">
        <v>229</v>
      </c>
    </row>
    <row r="104" spans="1:48" ht="30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48" ht="30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48" ht="30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48" ht="30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48" ht="30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48" ht="30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48" ht="30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48" ht="30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48" ht="30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48" ht="30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48" ht="30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48" ht="30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48" ht="30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48" ht="30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48" ht="30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48" ht="30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48" ht="30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48" ht="30" customHeight="1">
      <c r="A121" s="26" t="s">
        <v>82</v>
      </c>
      <c r="B121" s="26"/>
      <c r="C121" s="26"/>
      <c r="D121" s="26"/>
      <c r="E121" s="26"/>
      <c r="F121" s="27"/>
      <c r="G121" s="26"/>
      <c r="H121" s="27"/>
      <c r="I121" s="26"/>
      <c r="J121" s="27"/>
      <c r="K121" s="26"/>
      <c r="L121" s="27"/>
      <c r="M121" s="26"/>
      <c r="N121" t="s">
        <v>83</v>
      </c>
    </row>
    <row r="122" spans="1:48" ht="30" customHeight="1">
      <c r="A122" s="6" t="s">
        <v>236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1"/>
      <c r="O122" s="1"/>
      <c r="P122" s="1"/>
      <c r="Q122" s="4" t="s">
        <v>237</v>
      </c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</row>
    <row r="123" spans="1:48" ht="30" customHeight="1">
      <c r="A123" s="6" t="s">
        <v>238</v>
      </c>
      <c r="B123" s="6" t="s">
        <v>239</v>
      </c>
      <c r="C123" s="6" t="s">
        <v>71</v>
      </c>
      <c r="D123" s="7">
        <v>35</v>
      </c>
      <c r="E123" s="8"/>
      <c r="F123" s="8"/>
      <c r="G123" s="8"/>
      <c r="H123" s="8"/>
      <c r="I123" s="8"/>
      <c r="J123" s="8"/>
      <c r="K123" s="8"/>
      <c r="L123" s="8"/>
      <c r="M123" s="6"/>
      <c r="N123" s="4" t="s">
        <v>240</v>
      </c>
      <c r="O123" s="4" t="s">
        <v>52</v>
      </c>
      <c r="P123" s="4" t="s">
        <v>52</v>
      </c>
      <c r="Q123" s="4" t="s">
        <v>237</v>
      </c>
      <c r="R123" s="4" t="s">
        <v>62</v>
      </c>
      <c r="S123" s="4" t="s">
        <v>63</v>
      </c>
      <c r="T123" s="4" t="s">
        <v>63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4" t="s">
        <v>52</v>
      </c>
      <c r="AS123" s="4" t="s">
        <v>52</v>
      </c>
      <c r="AT123" s="1"/>
      <c r="AU123" s="4" t="s">
        <v>241</v>
      </c>
      <c r="AV123" s="1">
        <v>231</v>
      </c>
    </row>
    <row r="124" spans="1:48" ht="30" customHeight="1">
      <c r="A124" s="6" t="s">
        <v>242</v>
      </c>
      <c r="B124" s="6" t="s">
        <v>243</v>
      </c>
      <c r="C124" s="6" t="s">
        <v>71</v>
      </c>
      <c r="D124" s="7">
        <v>12</v>
      </c>
      <c r="E124" s="8"/>
      <c r="F124" s="8"/>
      <c r="G124" s="8"/>
      <c r="H124" s="8"/>
      <c r="I124" s="8"/>
      <c r="J124" s="8"/>
      <c r="K124" s="8"/>
      <c r="L124" s="8"/>
      <c r="M124" s="6"/>
      <c r="N124" s="4" t="s">
        <v>244</v>
      </c>
      <c r="O124" s="4" t="s">
        <v>52</v>
      </c>
      <c r="P124" s="4" t="s">
        <v>52</v>
      </c>
      <c r="Q124" s="4" t="s">
        <v>237</v>
      </c>
      <c r="R124" s="4" t="s">
        <v>62</v>
      </c>
      <c r="S124" s="4" t="s">
        <v>63</v>
      </c>
      <c r="T124" s="4" t="s">
        <v>63</v>
      </c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4" t="s">
        <v>52</v>
      </c>
      <c r="AS124" s="4" t="s">
        <v>52</v>
      </c>
      <c r="AT124" s="1"/>
      <c r="AU124" s="4" t="s">
        <v>245</v>
      </c>
      <c r="AV124" s="1">
        <v>232</v>
      </c>
    </row>
    <row r="125" spans="1:48" ht="30" customHeight="1">
      <c r="A125" s="6" t="s">
        <v>242</v>
      </c>
      <c r="B125" s="6" t="s">
        <v>246</v>
      </c>
      <c r="C125" s="6" t="s">
        <v>233</v>
      </c>
      <c r="D125" s="7">
        <v>30</v>
      </c>
      <c r="E125" s="8"/>
      <c r="F125" s="8"/>
      <c r="G125" s="8"/>
      <c r="H125" s="8"/>
      <c r="I125" s="8"/>
      <c r="J125" s="8"/>
      <c r="K125" s="8"/>
      <c r="L125" s="8"/>
      <c r="M125" s="6"/>
      <c r="N125" s="4" t="s">
        <v>247</v>
      </c>
      <c r="O125" s="4" t="s">
        <v>52</v>
      </c>
      <c r="P125" s="4" t="s">
        <v>52</v>
      </c>
      <c r="Q125" s="4" t="s">
        <v>237</v>
      </c>
      <c r="R125" s="4" t="s">
        <v>62</v>
      </c>
      <c r="S125" s="4" t="s">
        <v>63</v>
      </c>
      <c r="T125" s="4" t="s">
        <v>63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4" t="s">
        <v>52</v>
      </c>
      <c r="AS125" s="4" t="s">
        <v>52</v>
      </c>
      <c r="AT125" s="1"/>
      <c r="AU125" s="4" t="s">
        <v>248</v>
      </c>
      <c r="AV125" s="1">
        <v>50</v>
      </c>
    </row>
    <row r="126" spans="1:48" ht="30" customHeight="1">
      <c r="A126" s="6" t="s">
        <v>242</v>
      </c>
      <c r="B126" s="6" t="s">
        <v>249</v>
      </c>
      <c r="C126" s="6" t="s">
        <v>71</v>
      </c>
      <c r="D126" s="7">
        <v>5</v>
      </c>
      <c r="E126" s="8"/>
      <c r="F126" s="8"/>
      <c r="G126" s="8"/>
      <c r="H126" s="8"/>
      <c r="I126" s="8"/>
      <c r="J126" s="8"/>
      <c r="K126" s="8"/>
      <c r="L126" s="8"/>
      <c r="M126" s="6"/>
      <c r="N126" s="4" t="s">
        <v>250</v>
      </c>
      <c r="O126" s="4" t="s">
        <v>52</v>
      </c>
      <c r="P126" s="4" t="s">
        <v>52</v>
      </c>
      <c r="Q126" s="4" t="s">
        <v>237</v>
      </c>
      <c r="R126" s="4" t="s">
        <v>62</v>
      </c>
      <c r="S126" s="4" t="s">
        <v>63</v>
      </c>
      <c r="T126" s="4" t="s">
        <v>63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4" t="s">
        <v>52</v>
      </c>
      <c r="AS126" s="4" t="s">
        <v>52</v>
      </c>
      <c r="AT126" s="1"/>
      <c r="AU126" s="4" t="s">
        <v>251</v>
      </c>
      <c r="AV126" s="1">
        <v>51</v>
      </c>
    </row>
    <row r="127" spans="1:48" ht="30" customHeight="1">
      <c r="A127" s="6" t="s">
        <v>252</v>
      </c>
      <c r="B127" s="6" t="s">
        <v>253</v>
      </c>
      <c r="C127" s="6" t="s">
        <v>233</v>
      </c>
      <c r="D127" s="7">
        <v>10</v>
      </c>
      <c r="E127" s="8"/>
      <c r="F127" s="8"/>
      <c r="G127" s="8"/>
      <c r="H127" s="8"/>
      <c r="I127" s="8"/>
      <c r="J127" s="8"/>
      <c r="K127" s="8"/>
      <c r="L127" s="8"/>
      <c r="M127" s="6"/>
      <c r="N127" s="4" t="s">
        <v>254</v>
      </c>
      <c r="O127" s="4" t="s">
        <v>52</v>
      </c>
      <c r="P127" s="4" t="s">
        <v>52</v>
      </c>
      <c r="Q127" s="4" t="s">
        <v>237</v>
      </c>
      <c r="R127" s="4" t="s">
        <v>62</v>
      </c>
      <c r="S127" s="4" t="s">
        <v>63</v>
      </c>
      <c r="T127" s="4" t="s">
        <v>63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4" t="s">
        <v>52</v>
      </c>
      <c r="AS127" s="4" t="s">
        <v>52</v>
      </c>
      <c r="AT127" s="1"/>
      <c r="AU127" s="4" t="s">
        <v>255</v>
      </c>
      <c r="AV127" s="1">
        <v>52</v>
      </c>
    </row>
    <row r="128" spans="1:48" ht="30" customHeight="1">
      <c r="A128" s="6" t="s">
        <v>252</v>
      </c>
      <c r="B128" s="6" t="s">
        <v>256</v>
      </c>
      <c r="C128" s="6" t="s">
        <v>233</v>
      </c>
      <c r="D128" s="7">
        <v>2</v>
      </c>
      <c r="E128" s="8"/>
      <c r="F128" s="8"/>
      <c r="G128" s="8"/>
      <c r="H128" s="8"/>
      <c r="I128" s="8"/>
      <c r="J128" s="8"/>
      <c r="K128" s="8"/>
      <c r="L128" s="8"/>
      <c r="M128" s="6"/>
      <c r="N128" s="4" t="s">
        <v>257</v>
      </c>
      <c r="O128" s="4" t="s">
        <v>52</v>
      </c>
      <c r="P128" s="4" t="s">
        <v>52</v>
      </c>
      <c r="Q128" s="4" t="s">
        <v>237</v>
      </c>
      <c r="R128" s="4" t="s">
        <v>62</v>
      </c>
      <c r="S128" s="4" t="s">
        <v>63</v>
      </c>
      <c r="T128" s="4" t="s">
        <v>63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4" t="s">
        <v>52</v>
      </c>
      <c r="AS128" s="4" t="s">
        <v>52</v>
      </c>
      <c r="AT128" s="1"/>
      <c r="AU128" s="4" t="s">
        <v>258</v>
      </c>
      <c r="AV128" s="1">
        <v>53</v>
      </c>
    </row>
    <row r="129" spans="1:48" ht="30" customHeight="1">
      <c r="A129" s="6" t="s">
        <v>259</v>
      </c>
      <c r="B129" s="6" t="s">
        <v>260</v>
      </c>
      <c r="C129" s="6" t="s">
        <v>233</v>
      </c>
      <c r="D129" s="7">
        <v>10</v>
      </c>
      <c r="E129" s="8"/>
      <c r="F129" s="8"/>
      <c r="G129" s="8"/>
      <c r="H129" s="8"/>
      <c r="I129" s="8"/>
      <c r="J129" s="8"/>
      <c r="K129" s="8"/>
      <c r="L129" s="8"/>
      <c r="M129" s="6"/>
      <c r="N129" s="4" t="s">
        <v>261</v>
      </c>
      <c r="O129" s="4" t="s">
        <v>52</v>
      </c>
      <c r="P129" s="4" t="s">
        <v>52</v>
      </c>
      <c r="Q129" s="4" t="s">
        <v>237</v>
      </c>
      <c r="R129" s="4" t="s">
        <v>62</v>
      </c>
      <c r="S129" s="4" t="s">
        <v>63</v>
      </c>
      <c r="T129" s="4" t="s">
        <v>63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4" t="s">
        <v>52</v>
      </c>
      <c r="AS129" s="4" t="s">
        <v>52</v>
      </c>
      <c r="AT129" s="1"/>
      <c r="AU129" s="4" t="s">
        <v>262</v>
      </c>
      <c r="AV129" s="1">
        <v>274</v>
      </c>
    </row>
    <row r="130" spans="1:48" ht="30" customHeight="1">
      <c r="A130" s="6" t="s">
        <v>263</v>
      </c>
      <c r="B130" s="6" t="s">
        <v>264</v>
      </c>
      <c r="C130" s="6" t="s">
        <v>265</v>
      </c>
      <c r="D130" s="7">
        <v>49</v>
      </c>
      <c r="E130" s="8"/>
      <c r="F130" s="8"/>
      <c r="G130" s="8"/>
      <c r="H130" s="8"/>
      <c r="I130" s="8"/>
      <c r="J130" s="8"/>
      <c r="K130" s="8"/>
      <c r="L130" s="8"/>
      <c r="M130" s="6"/>
      <c r="N130" s="4" t="s">
        <v>266</v>
      </c>
      <c r="O130" s="4" t="s">
        <v>52</v>
      </c>
      <c r="P130" s="4" t="s">
        <v>52</v>
      </c>
      <c r="Q130" s="4" t="s">
        <v>237</v>
      </c>
      <c r="R130" s="4" t="s">
        <v>63</v>
      </c>
      <c r="S130" s="4" t="s">
        <v>63</v>
      </c>
      <c r="T130" s="4" t="s">
        <v>62</v>
      </c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4" t="s">
        <v>52</v>
      </c>
      <c r="AS130" s="4" t="s">
        <v>52</v>
      </c>
      <c r="AT130" s="1"/>
      <c r="AU130" s="4" t="s">
        <v>267</v>
      </c>
      <c r="AV130" s="1">
        <v>217</v>
      </c>
    </row>
    <row r="131" spans="1:48" ht="30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48" ht="30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48" ht="30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48" ht="30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48" ht="30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1:48" ht="30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1:48" ht="30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1:48" ht="30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48" ht="30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1:48" ht="30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48" ht="30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48" ht="30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48" ht="30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48" ht="30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48" ht="30" customHeight="1">
      <c r="A145" s="26" t="s">
        <v>82</v>
      </c>
      <c r="B145" s="26"/>
      <c r="C145" s="26"/>
      <c r="D145" s="26"/>
      <c r="E145" s="26"/>
      <c r="F145" s="27"/>
      <c r="G145" s="26"/>
      <c r="H145" s="27"/>
      <c r="I145" s="26"/>
      <c r="J145" s="27"/>
      <c r="K145" s="26"/>
      <c r="L145" s="27"/>
      <c r="M145" s="26"/>
      <c r="N145" t="s">
        <v>83</v>
      </c>
    </row>
    <row r="146" spans="1:48" ht="30" customHeight="1">
      <c r="A146" s="6" t="s">
        <v>268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1"/>
      <c r="O146" s="1"/>
      <c r="P146" s="1"/>
      <c r="Q146" s="4" t="s">
        <v>269</v>
      </c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</row>
    <row r="147" spans="1:48" ht="30" customHeight="1">
      <c r="A147" s="6" t="s">
        <v>270</v>
      </c>
      <c r="B147" s="6" t="s">
        <v>271</v>
      </c>
      <c r="C147" s="6" t="s">
        <v>71</v>
      </c>
      <c r="D147" s="7">
        <v>27</v>
      </c>
      <c r="E147" s="8"/>
      <c r="F147" s="8"/>
      <c r="G147" s="8"/>
      <c r="H147" s="8"/>
      <c r="I147" s="8"/>
      <c r="J147" s="8"/>
      <c r="K147" s="8"/>
      <c r="L147" s="8"/>
      <c r="M147" s="6"/>
      <c r="N147" s="4" t="s">
        <v>272</v>
      </c>
      <c r="O147" s="4" t="s">
        <v>52</v>
      </c>
      <c r="P147" s="4" t="s">
        <v>52</v>
      </c>
      <c r="Q147" s="4" t="s">
        <v>269</v>
      </c>
      <c r="R147" s="4" t="s">
        <v>62</v>
      </c>
      <c r="S147" s="4" t="s">
        <v>63</v>
      </c>
      <c r="T147" s="4" t="s">
        <v>63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4" t="s">
        <v>52</v>
      </c>
      <c r="AS147" s="4" t="s">
        <v>52</v>
      </c>
      <c r="AT147" s="1"/>
      <c r="AU147" s="4" t="s">
        <v>273</v>
      </c>
      <c r="AV147" s="1">
        <v>277</v>
      </c>
    </row>
    <row r="148" spans="1:48" ht="30" customHeight="1">
      <c r="A148" s="6" t="s">
        <v>274</v>
      </c>
      <c r="B148" s="6" t="s">
        <v>275</v>
      </c>
      <c r="C148" s="6" t="s">
        <v>71</v>
      </c>
      <c r="D148" s="7">
        <v>27</v>
      </c>
      <c r="E148" s="8"/>
      <c r="F148" s="8"/>
      <c r="G148" s="8"/>
      <c r="H148" s="8"/>
      <c r="I148" s="8"/>
      <c r="J148" s="8"/>
      <c r="K148" s="8"/>
      <c r="L148" s="8"/>
      <c r="M148" s="6"/>
      <c r="N148" s="4" t="s">
        <v>276</v>
      </c>
      <c r="O148" s="4" t="s">
        <v>52</v>
      </c>
      <c r="P148" s="4" t="s">
        <v>52</v>
      </c>
      <c r="Q148" s="4" t="s">
        <v>269</v>
      </c>
      <c r="R148" s="4" t="s">
        <v>62</v>
      </c>
      <c r="S148" s="4" t="s">
        <v>63</v>
      </c>
      <c r="T148" s="4" t="s">
        <v>63</v>
      </c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4" t="s">
        <v>52</v>
      </c>
      <c r="AS148" s="4" t="s">
        <v>52</v>
      </c>
      <c r="AT148" s="1"/>
      <c r="AU148" s="4" t="s">
        <v>277</v>
      </c>
      <c r="AV148" s="1">
        <v>278</v>
      </c>
    </row>
    <row r="149" spans="1:48" ht="30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1:48" ht="30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1:48" ht="30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1:48" ht="30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1:48" ht="30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48" ht="30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48" ht="30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48" ht="30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48" ht="30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48" ht="30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48" ht="30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1:48" ht="30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1:48" ht="30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48" ht="30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1:48" ht="30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1:48" ht="30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48" ht="30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48" ht="30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48" ht="30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48" ht="30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48" ht="30" customHeight="1">
      <c r="A169" s="26" t="s">
        <v>82</v>
      </c>
      <c r="B169" s="26"/>
      <c r="C169" s="26"/>
      <c r="D169" s="26"/>
      <c r="E169" s="26"/>
      <c r="F169" s="27"/>
      <c r="G169" s="26"/>
      <c r="H169" s="27"/>
      <c r="I169" s="26"/>
      <c r="J169" s="27"/>
      <c r="K169" s="26"/>
      <c r="L169" s="27"/>
      <c r="M169" s="26"/>
      <c r="N169" t="s">
        <v>83</v>
      </c>
    </row>
    <row r="170" spans="1:48" ht="30" customHeight="1">
      <c r="A170" s="6" t="s">
        <v>278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1"/>
      <c r="O170" s="1"/>
      <c r="P170" s="1"/>
      <c r="Q170" s="4" t="s">
        <v>279</v>
      </c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 spans="1:48" ht="30" customHeight="1">
      <c r="A171" s="6" t="s">
        <v>280</v>
      </c>
      <c r="B171" s="6" t="s">
        <v>281</v>
      </c>
      <c r="C171" s="6" t="s">
        <v>233</v>
      </c>
      <c r="D171" s="7">
        <v>233</v>
      </c>
      <c r="E171" s="8"/>
      <c r="F171" s="8"/>
      <c r="G171" s="8"/>
      <c r="H171" s="8"/>
      <c r="I171" s="8"/>
      <c r="J171" s="8"/>
      <c r="K171" s="8"/>
      <c r="L171" s="8"/>
      <c r="M171" s="6" t="s">
        <v>52</v>
      </c>
      <c r="N171" s="4" t="s">
        <v>282</v>
      </c>
      <c r="O171" s="4" t="s">
        <v>52</v>
      </c>
      <c r="P171" s="4" t="s">
        <v>52</v>
      </c>
      <c r="Q171" s="4" t="s">
        <v>279</v>
      </c>
      <c r="R171" s="4" t="s">
        <v>62</v>
      </c>
      <c r="S171" s="4" t="s">
        <v>63</v>
      </c>
      <c r="T171" s="4" t="s">
        <v>63</v>
      </c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4" t="s">
        <v>52</v>
      </c>
      <c r="AS171" s="4" t="s">
        <v>52</v>
      </c>
      <c r="AT171" s="1"/>
      <c r="AU171" s="4" t="s">
        <v>283</v>
      </c>
      <c r="AV171" s="1">
        <v>55</v>
      </c>
    </row>
    <row r="172" spans="1:48" ht="30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1:48" ht="30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1:48" ht="30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1:48" ht="30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48" ht="30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13" ht="30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13" ht="30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13" ht="30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13" ht="30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13" ht="30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13" ht="30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13" ht="30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13" ht="30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13" ht="30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1:13" ht="30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 ht="30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1:13" ht="30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1:13" ht="30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1:13" ht="30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1:13" ht="30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1:13" ht="30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48" ht="30" customHeight="1">
      <c r="A193" s="26" t="s">
        <v>82</v>
      </c>
      <c r="B193" s="26"/>
      <c r="C193" s="26"/>
      <c r="D193" s="26"/>
      <c r="E193" s="26"/>
      <c r="F193" s="27"/>
      <c r="G193" s="26"/>
      <c r="H193" s="27"/>
      <c r="I193" s="26"/>
      <c r="J193" s="27"/>
      <c r="K193" s="26"/>
      <c r="L193" s="27"/>
      <c r="M193" s="26"/>
      <c r="N193" t="s">
        <v>83</v>
      </c>
    </row>
    <row r="194" spans="1:48" ht="30" customHeight="1">
      <c r="A194" s="6" t="s">
        <v>284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1"/>
      <c r="O194" s="1"/>
      <c r="P194" s="1"/>
      <c r="Q194" s="4" t="s">
        <v>285</v>
      </c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</row>
    <row r="195" spans="1:48" ht="30" customHeight="1">
      <c r="A195" s="6" t="s">
        <v>286</v>
      </c>
      <c r="B195" s="6" t="s">
        <v>287</v>
      </c>
      <c r="C195" s="6" t="s">
        <v>288</v>
      </c>
      <c r="D195" s="7">
        <v>1</v>
      </c>
      <c r="E195" s="8"/>
      <c r="F195" s="8"/>
      <c r="G195" s="8"/>
      <c r="H195" s="8"/>
      <c r="I195" s="8"/>
      <c r="J195" s="8"/>
      <c r="K195" s="8"/>
      <c r="L195" s="8"/>
      <c r="M195" s="6"/>
      <c r="N195" s="4" t="s">
        <v>289</v>
      </c>
      <c r="O195" s="4" t="s">
        <v>52</v>
      </c>
      <c r="P195" s="4" t="s">
        <v>52</v>
      </c>
      <c r="Q195" s="4" t="s">
        <v>285</v>
      </c>
      <c r="R195" s="4" t="s">
        <v>63</v>
      </c>
      <c r="S195" s="4" t="s">
        <v>63</v>
      </c>
      <c r="T195" s="4" t="s">
        <v>62</v>
      </c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4" t="s">
        <v>52</v>
      </c>
      <c r="AS195" s="4" t="s">
        <v>52</v>
      </c>
      <c r="AT195" s="1"/>
      <c r="AU195" s="4" t="s">
        <v>290</v>
      </c>
      <c r="AV195" s="1">
        <v>215</v>
      </c>
    </row>
    <row r="196" spans="1:48" ht="30" customHeight="1">
      <c r="A196" s="6" t="s">
        <v>291</v>
      </c>
      <c r="B196" s="6" t="s">
        <v>292</v>
      </c>
      <c r="C196" s="6" t="s">
        <v>293</v>
      </c>
      <c r="D196" s="7">
        <v>5</v>
      </c>
      <c r="E196" s="8"/>
      <c r="F196" s="8"/>
      <c r="G196" s="8"/>
      <c r="H196" s="8"/>
      <c r="I196" s="8"/>
      <c r="J196" s="8"/>
      <c r="K196" s="8"/>
      <c r="L196" s="8"/>
      <c r="M196" s="6"/>
      <c r="N196" s="4" t="s">
        <v>294</v>
      </c>
      <c r="O196" s="4" t="s">
        <v>52</v>
      </c>
      <c r="P196" s="4" t="s">
        <v>52</v>
      </c>
      <c r="Q196" s="4" t="s">
        <v>285</v>
      </c>
      <c r="R196" s="4" t="s">
        <v>63</v>
      </c>
      <c r="S196" s="4" t="s">
        <v>63</v>
      </c>
      <c r="T196" s="4" t="s">
        <v>62</v>
      </c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4" t="s">
        <v>52</v>
      </c>
      <c r="AS196" s="4" t="s">
        <v>52</v>
      </c>
      <c r="AT196" s="1"/>
      <c r="AU196" s="4" t="s">
        <v>295</v>
      </c>
      <c r="AV196" s="1">
        <v>216</v>
      </c>
    </row>
    <row r="197" spans="1:48" ht="30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1:48" ht="30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1:48" ht="30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1:48" ht="30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1:48" ht="30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1:48" ht="30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48" ht="30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48" ht="30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48" ht="30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48" ht="30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48" ht="30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48" ht="30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48" ht="30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48" ht="30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48" ht="30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1:48" ht="30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1:48" ht="30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1:48" ht="30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1:48" ht="30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1:48" ht="30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1:48" ht="30" customHeight="1">
      <c r="A217" s="26" t="s">
        <v>82</v>
      </c>
      <c r="B217" s="26"/>
      <c r="C217" s="26"/>
      <c r="D217" s="26"/>
      <c r="E217" s="26"/>
      <c r="F217" s="27"/>
      <c r="G217" s="26"/>
      <c r="H217" s="27"/>
      <c r="I217" s="26"/>
      <c r="J217" s="27"/>
      <c r="K217" s="26"/>
      <c r="L217" s="27"/>
      <c r="M217" s="26"/>
      <c r="N217" t="s">
        <v>83</v>
      </c>
    </row>
    <row r="218" spans="1:48" ht="30" customHeight="1">
      <c r="A218" s="6" t="s">
        <v>296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1"/>
      <c r="O218" s="1"/>
      <c r="P218" s="1"/>
      <c r="Q218" s="4" t="s">
        <v>297</v>
      </c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</row>
    <row r="219" spans="1:48" ht="30" customHeight="1">
      <c r="A219" s="6" t="s">
        <v>298</v>
      </c>
      <c r="B219" s="6" t="s">
        <v>299</v>
      </c>
      <c r="C219" s="6" t="s">
        <v>71</v>
      </c>
      <c r="D219" s="7">
        <v>88</v>
      </c>
      <c r="E219" s="8"/>
      <c r="F219" s="8"/>
      <c r="G219" s="8"/>
      <c r="H219" s="8"/>
      <c r="I219" s="8"/>
      <c r="J219" s="8"/>
      <c r="K219" s="8"/>
      <c r="L219" s="8"/>
      <c r="M219" s="6"/>
      <c r="N219" s="4" t="s">
        <v>300</v>
      </c>
      <c r="O219" s="4" t="s">
        <v>52</v>
      </c>
      <c r="P219" s="4" t="s">
        <v>52</v>
      </c>
      <c r="Q219" s="4" t="s">
        <v>297</v>
      </c>
      <c r="R219" s="4" t="s">
        <v>62</v>
      </c>
      <c r="S219" s="4" t="s">
        <v>63</v>
      </c>
      <c r="T219" s="4" t="s">
        <v>63</v>
      </c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4" t="s">
        <v>52</v>
      </c>
      <c r="AS219" s="4" t="s">
        <v>52</v>
      </c>
      <c r="AT219" s="1"/>
      <c r="AU219" s="4" t="s">
        <v>301</v>
      </c>
      <c r="AV219" s="1">
        <v>269</v>
      </c>
    </row>
    <row r="220" spans="1:48" ht="30" customHeight="1">
      <c r="A220" s="6" t="s">
        <v>302</v>
      </c>
      <c r="B220" s="6" t="s">
        <v>303</v>
      </c>
      <c r="C220" s="6" t="s">
        <v>233</v>
      </c>
      <c r="D220" s="7">
        <v>11</v>
      </c>
      <c r="E220" s="8"/>
      <c r="F220" s="8"/>
      <c r="G220" s="8"/>
      <c r="H220" s="8"/>
      <c r="I220" s="8"/>
      <c r="J220" s="8"/>
      <c r="K220" s="8"/>
      <c r="L220" s="8"/>
      <c r="M220" s="6"/>
      <c r="N220" s="4" t="s">
        <v>304</v>
      </c>
      <c r="O220" s="4" t="s">
        <v>52</v>
      </c>
      <c r="P220" s="4" t="s">
        <v>52</v>
      </c>
      <c r="Q220" s="4" t="s">
        <v>297</v>
      </c>
      <c r="R220" s="4" t="s">
        <v>62</v>
      </c>
      <c r="S220" s="4" t="s">
        <v>63</v>
      </c>
      <c r="T220" s="4" t="s">
        <v>63</v>
      </c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4" t="s">
        <v>52</v>
      </c>
      <c r="AS220" s="4" t="s">
        <v>52</v>
      </c>
      <c r="AT220" s="1"/>
      <c r="AU220" s="4" t="s">
        <v>305</v>
      </c>
      <c r="AV220" s="1">
        <v>270</v>
      </c>
    </row>
    <row r="221" spans="1:48" ht="30" customHeight="1">
      <c r="A221" s="6" t="s">
        <v>306</v>
      </c>
      <c r="B221" s="6" t="s">
        <v>307</v>
      </c>
      <c r="C221" s="6" t="s">
        <v>293</v>
      </c>
      <c r="D221" s="7">
        <v>7</v>
      </c>
      <c r="E221" s="8"/>
      <c r="F221" s="8"/>
      <c r="G221" s="8"/>
      <c r="H221" s="8"/>
      <c r="I221" s="8"/>
      <c r="J221" s="8"/>
      <c r="K221" s="8"/>
      <c r="L221" s="8"/>
      <c r="M221" s="6"/>
      <c r="N221" s="4" t="s">
        <v>308</v>
      </c>
      <c r="O221" s="4" t="s">
        <v>52</v>
      </c>
      <c r="P221" s="4" t="s">
        <v>52</v>
      </c>
      <c r="Q221" s="4" t="s">
        <v>297</v>
      </c>
      <c r="R221" s="4" t="s">
        <v>62</v>
      </c>
      <c r="S221" s="4" t="s">
        <v>63</v>
      </c>
      <c r="T221" s="4" t="s">
        <v>63</v>
      </c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4" t="s">
        <v>52</v>
      </c>
      <c r="AS221" s="4" t="s">
        <v>52</v>
      </c>
      <c r="AT221" s="1"/>
      <c r="AU221" s="4" t="s">
        <v>309</v>
      </c>
      <c r="AV221" s="1">
        <v>57</v>
      </c>
    </row>
    <row r="222" spans="1:48" ht="30" customHeight="1">
      <c r="A222" s="6" t="s">
        <v>310</v>
      </c>
      <c r="B222" s="6" t="s">
        <v>311</v>
      </c>
      <c r="C222" s="6" t="s">
        <v>293</v>
      </c>
      <c r="D222" s="7">
        <v>4</v>
      </c>
      <c r="E222" s="8"/>
      <c r="F222" s="8"/>
      <c r="G222" s="8"/>
      <c r="H222" s="8"/>
      <c r="I222" s="8"/>
      <c r="J222" s="8"/>
      <c r="K222" s="8"/>
      <c r="L222" s="8"/>
      <c r="M222" s="6"/>
      <c r="N222" s="4" t="s">
        <v>312</v>
      </c>
      <c r="O222" s="4" t="s">
        <v>52</v>
      </c>
      <c r="P222" s="4" t="s">
        <v>52</v>
      </c>
      <c r="Q222" s="4" t="s">
        <v>297</v>
      </c>
      <c r="R222" s="4" t="s">
        <v>62</v>
      </c>
      <c r="S222" s="4" t="s">
        <v>63</v>
      </c>
      <c r="T222" s="4" t="s">
        <v>63</v>
      </c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4" t="s">
        <v>52</v>
      </c>
      <c r="AS222" s="4" t="s">
        <v>52</v>
      </c>
      <c r="AT222" s="1"/>
      <c r="AU222" s="4" t="s">
        <v>313</v>
      </c>
      <c r="AV222" s="1">
        <v>58</v>
      </c>
    </row>
    <row r="223" spans="1:48" ht="30" customHeight="1">
      <c r="A223" s="6" t="s">
        <v>314</v>
      </c>
      <c r="B223" s="6" t="s">
        <v>315</v>
      </c>
      <c r="C223" s="6" t="s">
        <v>316</v>
      </c>
      <c r="D223" s="7">
        <v>58</v>
      </c>
      <c r="E223" s="8"/>
      <c r="F223" s="8"/>
      <c r="G223" s="8"/>
      <c r="H223" s="8"/>
      <c r="I223" s="8"/>
      <c r="J223" s="8"/>
      <c r="K223" s="8"/>
      <c r="L223" s="8"/>
      <c r="M223" s="6"/>
      <c r="N223" s="4" t="s">
        <v>317</v>
      </c>
      <c r="O223" s="4" t="s">
        <v>52</v>
      </c>
      <c r="P223" s="4" t="s">
        <v>52</v>
      </c>
      <c r="Q223" s="4" t="s">
        <v>297</v>
      </c>
      <c r="R223" s="4" t="s">
        <v>63</v>
      </c>
      <c r="S223" s="4" t="s">
        <v>63</v>
      </c>
      <c r="T223" s="4" t="s">
        <v>62</v>
      </c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4" t="s">
        <v>52</v>
      </c>
      <c r="AS223" s="4" t="s">
        <v>52</v>
      </c>
      <c r="AT223" s="1"/>
      <c r="AU223" s="4" t="s">
        <v>318</v>
      </c>
      <c r="AV223" s="1">
        <v>163</v>
      </c>
    </row>
    <row r="224" spans="1:48" ht="30" customHeight="1">
      <c r="A224" s="6" t="s">
        <v>319</v>
      </c>
      <c r="B224" s="6" t="s">
        <v>320</v>
      </c>
      <c r="C224" s="6" t="s">
        <v>71</v>
      </c>
      <c r="D224" s="7">
        <v>20</v>
      </c>
      <c r="E224" s="8"/>
      <c r="F224" s="8"/>
      <c r="G224" s="8"/>
      <c r="H224" s="8"/>
      <c r="I224" s="8"/>
      <c r="J224" s="8"/>
      <c r="K224" s="8"/>
      <c r="L224" s="8"/>
      <c r="M224" s="6"/>
      <c r="N224" s="4" t="s">
        <v>321</v>
      </c>
      <c r="O224" s="4" t="s">
        <v>52</v>
      </c>
      <c r="P224" s="4" t="s">
        <v>52</v>
      </c>
      <c r="Q224" s="4" t="s">
        <v>297</v>
      </c>
      <c r="R224" s="4" t="s">
        <v>62</v>
      </c>
      <c r="S224" s="4" t="s">
        <v>63</v>
      </c>
      <c r="T224" s="4" t="s">
        <v>63</v>
      </c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4" t="s">
        <v>52</v>
      </c>
      <c r="AS224" s="4" t="s">
        <v>52</v>
      </c>
      <c r="AT224" s="1"/>
      <c r="AU224" s="4" t="s">
        <v>322</v>
      </c>
      <c r="AV224" s="1">
        <v>60</v>
      </c>
    </row>
    <row r="225" spans="1:48" ht="30" customHeight="1">
      <c r="A225" s="6" t="s">
        <v>323</v>
      </c>
      <c r="B225" s="6" t="s">
        <v>324</v>
      </c>
      <c r="C225" s="6" t="s">
        <v>233</v>
      </c>
      <c r="D225" s="7">
        <v>62</v>
      </c>
      <c r="E225" s="8"/>
      <c r="F225" s="8"/>
      <c r="G225" s="8"/>
      <c r="H225" s="8"/>
      <c r="I225" s="8"/>
      <c r="J225" s="8"/>
      <c r="K225" s="8"/>
      <c r="L225" s="8"/>
      <c r="M225" s="6"/>
      <c r="N225" s="4" t="s">
        <v>325</v>
      </c>
      <c r="O225" s="4" t="s">
        <v>52</v>
      </c>
      <c r="P225" s="4" t="s">
        <v>52</v>
      </c>
      <c r="Q225" s="4" t="s">
        <v>297</v>
      </c>
      <c r="R225" s="4" t="s">
        <v>62</v>
      </c>
      <c r="S225" s="4" t="s">
        <v>63</v>
      </c>
      <c r="T225" s="4" t="s">
        <v>63</v>
      </c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4" t="s">
        <v>52</v>
      </c>
      <c r="AS225" s="4" t="s">
        <v>52</v>
      </c>
      <c r="AT225" s="1"/>
      <c r="AU225" s="4" t="s">
        <v>326</v>
      </c>
      <c r="AV225" s="1">
        <v>61</v>
      </c>
    </row>
    <row r="226" spans="1:48" ht="30" customHeight="1">
      <c r="A226" s="6" t="s">
        <v>327</v>
      </c>
      <c r="B226" s="6" t="s">
        <v>328</v>
      </c>
      <c r="C226" s="6" t="s">
        <v>293</v>
      </c>
      <c r="D226" s="7">
        <v>199</v>
      </c>
      <c r="E226" s="8"/>
      <c r="F226" s="8"/>
      <c r="G226" s="8"/>
      <c r="H226" s="8"/>
      <c r="I226" s="8"/>
      <c r="J226" s="8"/>
      <c r="K226" s="8"/>
      <c r="L226" s="8"/>
      <c r="M226" s="6"/>
      <c r="N226" s="4" t="s">
        <v>329</v>
      </c>
      <c r="O226" s="4" t="s">
        <v>52</v>
      </c>
      <c r="P226" s="4" t="s">
        <v>52</v>
      </c>
      <c r="Q226" s="4" t="s">
        <v>297</v>
      </c>
      <c r="R226" s="4" t="s">
        <v>62</v>
      </c>
      <c r="S226" s="4" t="s">
        <v>63</v>
      </c>
      <c r="T226" s="4" t="s">
        <v>63</v>
      </c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4" t="s">
        <v>52</v>
      </c>
      <c r="AS226" s="4" t="s">
        <v>52</v>
      </c>
      <c r="AT226" s="1"/>
      <c r="AU226" s="4" t="s">
        <v>330</v>
      </c>
      <c r="AV226" s="1">
        <v>62</v>
      </c>
    </row>
    <row r="227" spans="1:48" ht="30" customHeight="1">
      <c r="A227" s="6" t="s">
        <v>331</v>
      </c>
      <c r="B227" s="6" t="s">
        <v>332</v>
      </c>
      <c r="C227" s="6" t="s">
        <v>265</v>
      </c>
      <c r="D227" s="7">
        <v>8</v>
      </c>
      <c r="E227" s="8"/>
      <c r="F227" s="8"/>
      <c r="G227" s="8"/>
      <c r="H227" s="8"/>
      <c r="I227" s="8"/>
      <c r="J227" s="8"/>
      <c r="K227" s="8"/>
      <c r="L227" s="8"/>
      <c r="M227" s="6"/>
      <c r="N227" s="4" t="s">
        <v>333</v>
      </c>
      <c r="O227" s="4" t="s">
        <v>52</v>
      </c>
      <c r="P227" s="4" t="s">
        <v>52</v>
      </c>
      <c r="Q227" s="4" t="s">
        <v>297</v>
      </c>
      <c r="R227" s="4" t="s">
        <v>63</v>
      </c>
      <c r="S227" s="4" t="s">
        <v>63</v>
      </c>
      <c r="T227" s="4" t="s">
        <v>62</v>
      </c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4" t="s">
        <v>52</v>
      </c>
      <c r="AS227" s="4" t="s">
        <v>52</v>
      </c>
      <c r="AT227" s="1"/>
      <c r="AU227" s="4" t="s">
        <v>334</v>
      </c>
      <c r="AV227" s="1">
        <v>272</v>
      </c>
    </row>
    <row r="228" spans="1:48" ht="30" customHeight="1">
      <c r="A228" s="6" t="s">
        <v>335</v>
      </c>
      <c r="B228" s="6" t="s">
        <v>336</v>
      </c>
      <c r="C228" s="6" t="s">
        <v>233</v>
      </c>
      <c r="D228" s="7">
        <v>7</v>
      </c>
      <c r="E228" s="8"/>
      <c r="F228" s="8"/>
      <c r="G228" s="8"/>
      <c r="H228" s="8"/>
      <c r="I228" s="8"/>
      <c r="J228" s="8"/>
      <c r="K228" s="8"/>
      <c r="L228" s="8"/>
      <c r="M228" s="6"/>
      <c r="N228" s="4" t="s">
        <v>337</v>
      </c>
      <c r="O228" s="4" t="s">
        <v>52</v>
      </c>
      <c r="P228" s="4" t="s">
        <v>52</v>
      </c>
      <c r="Q228" s="4" t="s">
        <v>297</v>
      </c>
      <c r="R228" s="4" t="s">
        <v>62</v>
      </c>
      <c r="S228" s="4" t="s">
        <v>63</v>
      </c>
      <c r="T228" s="4" t="s">
        <v>63</v>
      </c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4" t="s">
        <v>52</v>
      </c>
      <c r="AS228" s="4" t="s">
        <v>52</v>
      </c>
      <c r="AT228" s="1"/>
      <c r="AU228" s="4" t="s">
        <v>338</v>
      </c>
      <c r="AV228" s="1">
        <v>235</v>
      </c>
    </row>
    <row r="229" spans="1:48" ht="30" customHeight="1">
      <c r="A229" s="6" t="s">
        <v>339</v>
      </c>
      <c r="B229" s="6" t="s">
        <v>340</v>
      </c>
      <c r="C229" s="6" t="s">
        <v>233</v>
      </c>
      <c r="D229" s="7">
        <v>3</v>
      </c>
      <c r="E229" s="8"/>
      <c r="F229" s="8"/>
      <c r="G229" s="8"/>
      <c r="H229" s="8"/>
      <c r="I229" s="8"/>
      <c r="J229" s="8"/>
      <c r="K229" s="8"/>
      <c r="L229" s="8"/>
      <c r="M229" s="6"/>
      <c r="N229" s="4" t="s">
        <v>341</v>
      </c>
      <c r="O229" s="4" t="s">
        <v>52</v>
      </c>
      <c r="P229" s="4" t="s">
        <v>52</v>
      </c>
      <c r="Q229" s="4" t="s">
        <v>297</v>
      </c>
      <c r="R229" s="4" t="s">
        <v>62</v>
      </c>
      <c r="S229" s="4" t="s">
        <v>63</v>
      </c>
      <c r="T229" s="4" t="s">
        <v>63</v>
      </c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4" t="s">
        <v>52</v>
      </c>
      <c r="AS229" s="4" t="s">
        <v>52</v>
      </c>
      <c r="AT229" s="1"/>
      <c r="AU229" s="4" t="s">
        <v>342</v>
      </c>
      <c r="AV229" s="1">
        <v>239</v>
      </c>
    </row>
    <row r="230" spans="1:48" ht="30" customHeight="1">
      <c r="A230" s="6" t="s">
        <v>343</v>
      </c>
      <c r="B230" s="6" t="s">
        <v>344</v>
      </c>
      <c r="C230" s="6" t="s">
        <v>233</v>
      </c>
      <c r="D230" s="7">
        <v>11</v>
      </c>
      <c r="E230" s="8"/>
      <c r="F230" s="8"/>
      <c r="G230" s="8"/>
      <c r="H230" s="8"/>
      <c r="I230" s="8"/>
      <c r="J230" s="8"/>
      <c r="K230" s="8"/>
      <c r="L230" s="8"/>
      <c r="M230" s="6"/>
      <c r="N230" s="4" t="s">
        <v>345</v>
      </c>
      <c r="O230" s="4" t="s">
        <v>52</v>
      </c>
      <c r="P230" s="4" t="s">
        <v>52</v>
      </c>
      <c r="Q230" s="4" t="s">
        <v>297</v>
      </c>
      <c r="R230" s="4" t="s">
        <v>62</v>
      </c>
      <c r="S230" s="4" t="s">
        <v>63</v>
      </c>
      <c r="T230" s="4" t="s">
        <v>63</v>
      </c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4" t="s">
        <v>52</v>
      </c>
      <c r="AS230" s="4" t="s">
        <v>52</v>
      </c>
      <c r="AT230" s="1"/>
      <c r="AU230" s="4" t="s">
        <v>346</v>
      </c>
      <c r="AV230" s="1">
        <v>220</v>
      </c>
    </row>
    <row r="231" spans="1:48" ht="30" customHeight="1">
      <c r="A231" s="6" t="s">
        <v>347</v>
      </c>
      <c r="B231" s="6" t="s">
        <v>348</v>
      </c>
      <c r="C231" s="6" t="s">
        <v>288</v>
      </c>
      <c r="D231" s="7">
        <v>1</v>
      </c>
      <c r="E231" s="8"/>
      <c r="F231" s="8"/>
      <c r="G231" s="8"/>
      <c r="H231" s="8"/>
      <c r="I231" s="8"/>
      <c r="J231" s="8"/>
      <c r="K231" s="8"/>
      <c r="L231" s="8"/>
      <c r="M231" s="6"/>
      <c r="N231" s="4" t="s">
        <v>349</v>
      </c>
      <c r="O231" s="4" t="s">
        <v>52</v>
      </c>
      <c r="P231" s="4" t="s">
        <v>52</v>
      </c>
      <c r="Q231" s="4" t="s">
        <v>297</v>
      </c>
      <c r="R231" s="4" t="s">
        <v>62</v>
      </c>
      <c r="S231" s="4" t="s">
        <v>63</v>
      </c>
      <c r="T231" s="4" t="s">
        <v>63</v>
      </c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4" t="s">
        <v>52</v>
      </c>
      <c r="AS231" s="4" t="s">
        <v>52</v>
      </c>
      <c r="AT231" s="1"/>
      <c r="AU231" s="4" t="s">
        <v>350</v>
      </c>
      <c r="AV231" s="1">
        <v>221</v>
      </c>
    </row>
    <row r="232" spans="1:48" ht="30" customHeight="1">
      <c r="A232" s="6" t="s">
        <v>351</v>
      </c>
      <c r="B232" s="6" t="s">
        <v>352</v>
      </c>
      <c r="C232" s="6" t="s">
        <v>179</v>
      </c>
      <c r="D232" s="7">
        <v>1</v>
      </c>
      <c r="E232" s="8"/>
      <c r="F232" s="8"/>
      <c r="G232" s="8"/>
      <c r="H232" s="8"/>
      <c r="I232" s="8"/>
      <c r="J232" s="8"/>
      <c r="K232" s="8"/>
      <c r="L232" s="8"/>
      <c r="M232" s="6"/>
      <c r="N232" s="4" t="s">
        <v>353</v>
      </c>
      <c r="O232" s="4" t="s">
        <v>52</v>
      </c>
      <c r="P232" s="4" t="s">
        <v>52</v>
      </c>
      <c r="Q232" s="4" t="s">
        <v>297</v>
      </c>
      <c r="R232" s="4" t="s">
        <v>63</v>
      </c>
      <c r="S232" s="4" t="s">
        <v>63</v>
      </c>
      <c r="T232" s="4" t="s">
        <v>62</v>
      </c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4" t="s">
        <v>52</v>
      </c>
      <c r="AS232" s="4" t="s">
        <v>52</v>
      </c>
      <c r="AT232" s="1"/>
      <c r="AU232" s="4" t="s">
        <v>354</v>
      </c>
      <c r="AV232" s="1">
        <v>234</v>
      </c>
    </row>
    <row r="233" spans="1:48" ht="30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48" ht="30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48" ht="30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48" ht="30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48" ht="30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48" ht="30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1:48" ht="30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1:48" ht="30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48" ht="30" customHeight="1">
      <c r="A241" s="26" t="s">
        <v>82</v>
      </c>
      <c r="B241" s="26"/>
      <c r="C241" s="26"/>
      <c r="D241" s="26"/>
      <c r="E241" s="26"/>
      <c r="F241" s="27"/>
      <c r="G241" s="26"/>
      <c r="H241" s="27"/>
      <c r="I241" s="26"/>
      <c r="J241" s="27"/>
      <c r="K241" s="26"/>
      <c r="L241" s="27"/>
      <c r="M241" s="26"/>
      <c r="N241" t="s">
        <v>83</v>
      </c>
    </row>
    <row r="242" spans="1:48" ht="30" customHeight="1">
      <c r="A242" s="6" t="s">
        <v>355</v>
      </c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1"/>
      <c r="O242" s="1"/>
      <c r="P242" s="1"/>
      <c r="Q242" s="4" t="s">
        <v>356</v>
      </c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</row>
    <row r="243" spans="1:48" ht="30" customHeight="1">
      <c r="A243" s="6" t="s">
        <v>357</v>
      </c>
      <c r="B243" s="6" t="s">
        <v>358</v>
      </c>
      <c r="C243" s="6" t="s">
        <v>71</v>
      </c>
      <c r="D243" s="7">
        <v>41</v>
      </c>
      <c r="E243" s="8"/>
      <c r="F243" s="8"/>
      <c r="G243" s="8"/>
      <c r="H243" s="8"/>
      <c r="I243" s="8"/>
      <c r="J243" s="8"/>
      <c r="K243" s="8"/>
      <c r="L243" s="8"/>
      <c r="M243" s="6" t="s">
        <v>52</v>
      </c>
      <c r="N243" s="4" t="s">
        <v>359</v>
      </c>
      <c r="O243" s="4" t="s">
        <v>52</v>
      </c>
      <c r="P243" s="4" t="s">
        <v>52</v>
      </c>
      <c r="Q243" s="4" t="s">
        <v>356</v>
      </c>
      <c r="R243" s="4" t="s">
        <v>62</v>
      </c>
      <c r="S243" s="4" t="s">
        <v>63</v>
      </c>
      <c r="T243" s="4" t="s">
        <v>63</v>
      </c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4" t="s">
        <v>52</v>
      </c>
      <c r="AS243" s="4" t="s">
        <v>52</v>
      </c>
      <c r="AT243" s="1"/>
      <c r="AU243" s="4" t="s">
        <v>360</v>
      </c>
      <c r="AV243" s="1">
        <v>66</v>
      </c>
    </row>
    <row r="244" spans="1:48" ht="30" customHeight="1">
      <c r="A244" s="6" t="s">
        <v>357</v>
      </c>
      <c r="B244" s="6" t="s">
        <v>361</v>
      </c>
      <c r="C244" s="6" t="s">
        <v>71</v>
      </c>
      <c r="D244" s="7">
        <v>35</v>
      </c>
      <c r="E244" s="8"/>
      <c r="F244" s="8"/>
      <c r="G244" s="8"/>
      <c r="H244" s="8"/>
      <c r="I244" s="8"/>
      <c r="J244" s="8"/>
      <c r="K244" s="8"/>
      <c r="L244" s="8"/>
      <c r="M244" s="6" t="s">
        <v>52</v>
      </c>
      <c r="N244" s="4" t="s">
        <v>362</v>
      </c>
      <c r="O244" s="4" t="s">
        <v>52</v>
      </c>
      <c r="P244" s="4" t="s">
        <v>52</v>
      </c>
      <c r="Q244" s="4" t="s">
        <v>356</v>
      </c>
      <c r="R244" s="4" t="s">
        <v>62</v>
      </c>
      <c r="S244" s="4" t="s">
        <v>63</v>
      </c>
      <c r="T244" s="4" t="s">
        <v>63</v>
      </c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4" t="s">
        <v>52</v>
      </c>
      <c r="AS244" s="4" t="s">
        <v>52</v>
      </c>
      <c r="AT244" s="1"/>
      <c r="AU244" s="4" t="s">
        <v>363</v>
      </c>
      <c r="AV244" s="1">
        <v>240</v>
      </c>
    </row>
    <row r="245" spans="1:48" ht="30" customHeight="1">
      <c r="A245" s="6" t="s">
        <v>364</v>
      </c>
      <c r="B245" s="6" t="s">
        <v>365</v>
      </c>
      <c r="C245" s="6" t="s">
        <v>233</v>
      </c>
      <c r="D245" s="7">
        <v>117</v>
      </c>
      <c r="E245" s="8"/>
      <c r="F245" s="8"/>
      <c r="G245" s="8"/>
      <c r="H245" s="8"/>
      <c r="I245" s="8"/>
      <c r="J245" s="8"/>
      <c r="K245" s="8"/>
      <c r="L245" s="8"/>
      <c r="M245" s="6" t="s">
        <v>52</v>
      </c>
      <c r="N245" s="4" t="s">
        <v>366</v>
      </c>
      <c r="O245" s="4" t="s">
        <v>52</v>
      </c>
      <c r="P245" s="4" t="s">
        <v>52</v>
      </c>
      <c r="Q245" s="4" t="s">
        <v>356</v>
      </c>
      <c r="R245" s="4" t="s">
        <v>62</v>
      </c>
      <c r="S245" s="4" t="s">
        <v>63</v>
      </c>
      <c r="T245" s="4" t="s">
        <v>63</v>
      </c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4" t="s">
        <v>52</v>
      </c>
      <c r="AS245" s="4" t="s">
        <v>52</v>
      </c>
      <c r="AT245" s="1"/>
      <c r="AU245" s="4" t="s">
        <v>367</v>
      </c>
      <c r="AV245" s="1">
        <v>90</v>
      </c>
    </row>
    <row r="246" spans="1:48" ht="30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1:48" ht="30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1:48" ht="30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1:48" ht="30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1:48" ht="30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48" ht="30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48" ht="30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48" ht="30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48" ht="30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48" ht="30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48" ht="30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48" ht="30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48" ht="30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48" ht="30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48" ht="30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48" ht="30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48" ht="30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48" ht="30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1:48" ht="30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1:48" ht="30" customHeight="1">
      <c r="A265" s="26" t="s">
        <v>82</v>
      </c>
      <c r="B265" s="26"/>
      <c r="C265" s="26"/>
      <c r="D265" s="26"/>
      <c r="E265" s="26"/>
      <c r="F265" s="27"/>
      <c r="G265" s="26"/>
      <c r="H265" s="27"/>
      <c r="I265" s="26"/>
      <c r="J265" s="27"/>
      <c r="K265" s="26"/>
      <c r="L265" s="27"/>
      <c r="M265" s="26"/>
      <c r="N265" t="s">
        <v>83</v>
      </c>
    </row>
    <row r="266" spans="1:48" ht="30" customHeight="1">
      <c r="A266" s="6" t="s">
        <v>368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1"/>
      <c r="O266" s="1"/>
      <c r="P266" s="1"/>
      <c r="Q266" s="4" t="s">
        <v>369</v>
      </c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</row>
    <row r="267" spans="1:48" ht="30" customHeight="1">
      <c r="A267" s="6" t="s">
        <v>370</v>
      </c>
      <c r="B267" s="6" t="s">
        <v>371</v>
      </c>
      <c r="C267" s="6" t="s">
        <v>265</v>
      </c>
      <c r="D267" s="7">
        <v>2</v>
      </c>
      <c r="E267" s="8"/>
      <c r="F267" s="8"/>
      <c r="G267" s="8"/>
      <c r="H267" s="8"/>
      <c r="I267" s="8"/>
      <c r="J267" s="8"/>
      <c r="K267" s="8"/>
      <c r="L267" s="8"/>
      <c r="M267" s="6" t="s">
        <v>52</v>
      </c>
      <c r="N267" s="4" t="s">
        <v>372</v>
      </c>
      <c r="O267" s="4" t="s">
        <v>52</v>
      </c>
      <c r="P267" s="4" t="s">
        <v>52</v>
      </c>
      <c r="Q267" s="4" t="s">
        <v>369</v>
      </c>
      <c r="R267" s="4" t="s">
        <v>62</v>
      </c>
      <c r="S267" s="4" t="s">
        <v>63</v>
      </c>
      <c r="T267" s="4" t="s">
        <v>63</v>
      </c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4" t="s">
        <v>52</v>
      </c>
      <c r="AS267" s="4" t="s">
        <v>52</v>
      </c>
      <c r="AT267" s="1"/>
      <c r="AU267" s="4" t="s">
        <v>373</v>
      </c>
      <c r="AV267" s="1">
        <v>79</v>
      </c>
    </row>
    <row r="268" spans="1:48" ht="30" customHeight="1">
      <c r="A268" s="6" t="s">
        <v>374</v>
      </c>
      <c r="B268" s="6" t="s">
        <v>375</v>
      </c>
      <c r="C268" s="6" t="s">
        <v>265</v>
      </c>
      <c r="D268" s="7">
        <v>2</v>
      </c>
      <c r="E268" s="8"/>
      <c r="F268" s="8"/>
      <c r="G268" s="8"/>
      <c r="H268" s="8"/>
      <c r="I268" s="8"/>
      <c r="J268" s="8"/>
      <c r="K268" s="8"/>
      <c r="L268" s="8"/>
      <c r="M268" s="6" t="s">
        <v>52</v>
      </c>
      <c r="N268" s="4" t="s">
        <v>376</v>
      </c>
      <c r="O268" s="4" t="s">
        <v>52</v>
      </c>
      <c r="P268" s="4" t="s">
        <v>52</v>
      </c>
      <c r="Q268" s="4" t="s">
        <v>369</v>
      </c>
      <c r="R268" s="4" t="s">
        <v>62</v>
      </c>
      <c r="S268" s="4" t="s">
        <v>63</v>
      </c>
      <c r="T268" s="4" t="s">
        <v>63</v>
      </c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4" t="s">
        <v>52</v>
      </c>
      <c r="AS268" s="4" t="s">
        <v>52</v>
      </c>
      <c r="AT268" s="1"/>
      <c r="AU268" s="4" t="s">
        <v>377</v>
      </c>
      <c r="AV268" s="1">
        <v>80</v>
      </c>
    </row>
    <row r="269" spans="1:48" ht="30" customHeight="1">
      <c r="A269" s="6" t="s">
        <v>378</v>
      </c>
      <c r="B269" s="6" t="s">
        <v>379</v>
      </c>
      <c r="C269" s="6" t="s">
        <v>265</v>
      </c>
      <c r="D269" s="7">
        <v>1</v>
      </c>
      <c r="E269" s="8"/>
      <c r="F269" s="8"/>
      <c r="G269" s="8"/>
      <c r="H269" s="8"/>
      <c r="I269" s="8"/>
      <c r="J269" s="8"/>
      <c r="K269" s="8"/>
      <c r="L269" s="8"/>
      <c r="M269" s="6" t="s">
        <v>52</v>
      </c>
      <c r="N269" s="4" t="s">
        <v>380</v>
      </c>
      <c r="O269" s="4" t="s">
        <v>52</v>
      </c>
      <c r="P269" s="4" t="s">
        <v>52</v>
      </c>
      <c r="Q269" s="4" t="s">
        <v>369</v>
      </c>
      <c r="R269" s="4" t="s">
        <v>62</v>
      </c>
      <c r="S269" s="4" t="s">
        <v>63</v>
      </c>
      <c r="T269" s="4" t="s">
        <v>63</v>
      </c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4" t="s">
        <v>52</v>
      </c>
      <c r="AS269" s="4" t="s">
        <v>52</v>
      </c>
      <c r="AT269" s="1"/>
      <c r="AU269" s="4" t="s">
        <v>381</v>
      </c>
      <c r="AV269" s="1">
        <v>81</v>
      </c>
    </row>
    <row r="270" spans="1:48" ht="30" customHeight="1">
      <c r="A270" s="6" t="s">
        <v>382</v>
      </c>
      <c r="B270" s="6" t="s">
        <v>383</v>
      </c>
      <c r="C270" s="6" t="s">
        <v>265</v>
      </c>
      <c r="D270" s="7">
        <v>1</v>
      </c>
      <c r="E270" s="8"/>
      <c r="F270" s="8"/>
      <c r="G270" s="8"/>
      <c r="H270" s="8"/>
      <c r="I270" s="8"/>
      <c r="J270" s="8"/>
      <c r="K270" s="8"/>
      <c r="L270" s="8"/>
      <c r="M270" s="6" t="s">
        <v>52</v>
      </c>
      <c r="N270" s="4" t="s">
        <v>384</v>
      </c>
      <c r="O270" s="4" t="s">
        <v>52</v>
      </c>
      <c r="P270" s="4" t="s">
        <v>52</v>
      </c>
      <c r="Q270" s="4" t="s">
        <v>369</v>
      </c>
      <c r="R270" s="4" t="s">
        <v>62</v>
      </c>
      <c r="S270" s="4" t="s">
        <v>63</v>
      </c>
      <c r="T270" s="4" t="s">
        <v>63</v>
      </c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4" t="s">
        <v>52</v>
      </c>
      <c r="AS270" s="4" t="s">
        <v>52</v>
      </c>
      <c r="AT270" s="1"/>
      <c r="AU270" s="4" t="s">
        <v>385</v>
      </c>
      <c r="AV270" s="1">
        <v>82</v>
      </c>
    </row>
    <row r="271" spans="1:48" ht="30" customHeight="1">
      <c r="A271" s="6" t="s">
        <v>386</v>
      </c>
      <c r="B271" s="6" t="s">
        <v>387</v>
      </c>
      <c r="C271" s="6" t="s">
        <v>265</v>
      </c>
      <c r="D271" s="7">
        <v>2</v>
      </c>
      <c r="E271" s="8"/>
      <c r="F271" s="8"/>
      <c r="G271" s="8"/>
      <c r="H271" s="8"/>
      <c r="I271" s="8"/>
      <c r="J271" s="8"/>
      <c r="K271" s="8"/>
      <c r="L271" s="8"/>
      <c r="M271" s="6" t="s">
        <v>52</v>
      </c>
      <c r="N271" s="4" t="s">
        <v>388</v>
      </c>
      <c r="O271" s="4" t="s">
        <v>52</v>
      </c>
      <c r="P271" s="4" t="s">
        <v>52</v>
      </c>
      <c r="Q271" s="4" t="s">
        <v>369</v>
      </c>
      <c r="R271" s="4" t="s">
        <v>62</v>
      </c>
      <c r="S271" s="4" t="s">
        <v>63</v>
      </c>
      <c r="T271" s="4" t="s">
        <v>63</v>
      </c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4" t="s">
        <v>52</v>
      </c>
      <c r="AS271" s="4" t="s">
        <v>52</v>
      </c>
      <c r="AT271" s="1"/>
      <c r="AU271" s="4" t="s">
        <v>389</v>
      </c>
      <c r="AV271" s="1">
        <v>83</v>
      </c>
    </row>
    <row r="272" spans="1:48" ht="30" customHeight="1">
      <c r="A272" s="6" t="s">
        <v>390</v>
      </c>
      <c r="B272" s="6" t="s">
        <v>391</v>
      </c>
      <c r="C272" s="6" t="s">
        <v>265</v>
      </c>
      <c r="D272" s="7">
        <v>1</v>
      </c>
      <c r="E272" s="8"/>
      <c r="F272" s="8"/>
      <c r="G272" s="8"/>
      <c r="H272" s="8"/>
      <c r="I272" s="8"/>
      <c r="J272" s="8"/>
      <c r="K272" s="8"/>
      <c r="L272" s="8"/>
      <c r="M272" s="6" t="s">
        <v>52</v>
      </c>
      <c r="N272" s="4" t="s">
        <v>392</v>
      </c>
      <c r="O272" s="4" t="s">
        <v>52</v>
      </c>
      <c r="P272" s="4" t="s">
        <v>52</v>
      </c>
      <c r="Q272" s="4" t="s">
        <v>369</v>
      </c>
      <c r="R272" s="4" t="s">
        <v>62</v>
      </c>
      <c r="S272" s="4" t="s">
        <v>63</v>
      </c>
      <c r="T272" s="4" t="s">
        <v>63</v>
      </c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4" t="s">
        <v>52</v>
      </c>
      <c r="AS272" s="4" t="s">
        <v>52</v>
      </c>
      <c r="AT272" s="1"/>
      <c r="AU272" s="4" t="s">
        <v>393</v>
      </c>
      <c r="AV272" s="1">
        <v>242</v>
      </c>
    </row>
    <row r="273" spans="1:48" ht="30" customHeight="1">
      <c r="A273" s="6" t="s">
        <v>394</v>
      </c>
      <c r="B273" s="6" t="s">
        <v>395</v>
      </c>
      <c r="C273" s="6" t="s">
        <v>265</v>
      </c>
      <c r="D273" s="7">
        <v>2</v>
      </c>
      <c r="E273" s="8"/>
      <c r="F273" s="8"/>
      <c r="G273" s="8"/>
      <c r="H273" s="8"/>
      <c r="I273" s="8"/>
      <c r="J273" s="8"/>
      <c r="K273" s="8"/>
      <c r="L273" s="8"/>
      <c r="M273" s="6" t="s">
        <v>52</v>
      </c>
      <c r="N273" s="4" t="s">
        <v>396</v>
      </c>
      <c r="O273" s="4" t="s">
        <v>52</v>
      </c>
      <c r="P273" s="4" t="s">
        <v>52</v>
      </c>
      <c r="Q273" s="4" t="s">
        <v>369</v>
      </c>
      <c r="R273" s="4" t="s">
        <v>62</v>
      </c>
      <c r="S273" s="4" t="s">
        <v>63</v>
      </c>
      <c r="T273" s="4" t="s">
        <v>63</v>
      </c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4" t="s">
        <v>52</v>
      </c>
      <c r="AS273" s="4" t="s">
        <v>52</v>
      </c>
      <c r="AT273" s="1"/>
      <c r="AU273" s="4" t="s">
        <v>397</v>
      </c>
      <c r="AV273" s="1">
        <v>84</v>
      </c>
    </row>
    <row r="274" spans="1:48" ht="30" customHeight="1">
      <c r="A274" s="6" t="s">
        <v>398</v>
      </c>
      <c r="B274" s="6" t="s">
        <v>375</v>
      </c>
      <c r="C274" s="6" t="s">
        <v>265</v>
      </c>
      <c r="D274" s="7">
        <v>4</v>
      </c>
      <c r="E274" s="8"/>
      <c r="F274" s="8"/>
      <c r="G274" s="8"/>
      <c r="H274" s="8"/>
      <c r="I274" s="8"/>
      <c r="J274" s="8"/>
      <c r="K274" s="8"/>
      <c r="L274" s="8"/>
      <c r="M274" s="6" t="s">
        <v>52</v>
      </c>
      <c r="N274" s="4" t="s">
        <v>399</v>
      </c>
      <c r="O274" s="4" t="s">
        <v>52</v>
      </c>
      <c r="P274" s="4" t="s">
        <v>52</v>
      </c>
      <c r="Q274" s="4" t="s">
        <v>369</v>
      </c>
      <c r="R274" s="4" t="s">
        <v>62</v>
      </c>
      <c r="S274" s="4" t="s">
        <v>63</v>
      </c>
      <c r="T274" s="4" t="s">
        <v>63</v>
      </c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4" t="s">
        <v>52</v>
      </c>
      <c r="AS274" s="4" t="s">
        <v>52</v>
      </c>
      <c r="AT274" s="1"/>
      <c r="AU274" s="4" t="s">
        <v>400</v>
      </c>
      <c r="AV274" s="1">
        <v>85</v>
      </c>
    </row>
    <row r="275" spans="1:48" ht="30" customHeight="1">
      <c r="A275" s="6" t="s">
        <v>401</v>
      </c>
      <c r="B275" s="6" t="s">
        <v>402</v>
      </c>
      <c r="C275" s="6" t="s">
        <v>265</v>
      </c>
      <c r="D275" s="7">
        <v>1</v>
      </c>
      <c r="E275" s="8"/>
      <c r="F275" s="8"/>
      <c r="G275" s="8"/>
      <c r="H275" s="8"/>
      <c r="I275" s="8"/>
      <c r="J275" s="8"/>
      <c r="K275" s="8"/>
      <c r="L275" s="8"/>
      <c r="M275" s="6" t="s">
        <v>52</v>
      </c>
      <c r="N275" s="4" t="s">
        <v>403</v>
      </c>
      <c r="O275" s="4" t="s">
        <v>52</v>
      </c>
      <c r="P275" s="4" t="s">
        <v>52</v>
      </c>
      <c r="Q275" s="4" t="s">
        <v>369</v>
      </c>
      <c r="R275" s="4" t="s">
        <v>62</v>
      </c>
      <c r="S275" s="4" t="s">
        <v>63</v>
      </c>
      <c r="T275" s="4" t="s">
        <v>63</v>
      </c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4" t="s">
        <v>52</v>
      </c>
      <c r="AS275" s="4" t="s">
        <v>52</v>
      </c>
      <c r="AT275" s="1"/>
      <c r="AU275" s="4" t="s">
        <v>404</v>
      </c>
      <c r="AV275" s="1">
        <v>279</v>
      </c>
    </row>
    <row r="276" spans="1:48" ht="30" customHeight="1">
      <c r="A276" s="6" t="s">
        <v>405</v>
      </c>
      <c r="B276" s="6" t="s">
        <v>406</v>
      </c>
      <c r="C276" s="6" t="s">
        <v>179</v>
      </c>
      <c r="D276" s="7">
        <v>6</v>
      </c>
      <c r="E276" s="8"/>
      <c r="F276" s="8"/>
      <c r="G276" s="8"/>
      <c r="H276" s="8"/>
      <c r="I276" s="8"/>
      <c r="J276" s="8"/>
      <c r="K276" s="8"/>
      <c r="L276" s="8"/>
      <c r="M276" s="6" t="s">
        <v>52</v>
      </c>
      <c r="N276" s="4" t="s">
        <v>407</v>
      </c>
      <c r="O276" s="4" t="s">
        <v>52</v>
      </c>
      <c r="P276" s="4" t="s">
        <v>52</v>
      </c>
      <c r="Q276" s="4" t="s">
        <v>369</v>
      </c>
      <c r="R276" s="4" t="s">
        <v>63</v>
      </c>
      <c r="S276" s="4" t="s">
        <v>63</v>
      </c>
      <c r="T276" s="4" t="s">
        <v>62</v>
      </c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4" t="s">
        <v>52</v>
      </c>
      <c r="AS276" s="4" t="s">
        <v>52</v>
      </c>
      <c r="AT276" s="1"/>
      <c r="AU276" s="4" t="s">
        <v>408</v>
      </c>
      <c r="AV276" s="1">
        <v>70</v>
      </c>
    </row>
    <row r="277" spans="1:48" ht="30" customHeight="1">
      <c r="A277" s="6" t="s">
        <v>409</v>
      </c>
      <c r="B277" s="6" t="s">
        <v>410</v>
      </c>
      <c r="C277" s="6" t="s">
        <v>288</v>
      </c>
      <c r="D277" s="7">
        <v>6</v>
      </c>
      <c r="E277" s="8"/>
      <c r="F277" s="8"/>
      <c r="G277" s="8"/>
      <c r="H277" s="8"/>
      <c r="I277" s="8"/>
      <c r="J277" s="8"/>
      <c r="K277" s="8"/>
      <c r="L277" s="8"/>
      <c r="M277" s="6" t="s">
        <v>52</v>
      </c>
      <c r="N277" s="4" t="s">
        <v>411</v>
      </c>
      <c r="O277" s="4" t="s">
        <v>52</v>
      </c>
      <c r="P277" s="4" t="s">
        <v>52</v>
      </c>
      <c r="Q277" s="4" t="s">
        <v>369</v>
      </c>
      <c r="R277" s="4" t="s">
        <v>62</v>
      </c>
      <c r="S277" s="4" t="s">
        <v>63</v>
      </c>
      <c r="T277" s="4" t="s">
        <v>63</v>
      </c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4" t="s">
        <v>52</v>
      </c>
      <c r="AS277" s="4" t="s">
        <v>52</v>
      </c>
      <c r="AT277" s="1"/>
      <c r="AU277" s="4" t="s">
        <v>412</v>
      </c>
      <c r="AV277" s="1">
        <v>162</v>
      </c>
    </row>
    <row r="278" spans="1:48" ht="30" customHeight="1">
      <c r="A278" s="6" t="s">
        <v>413</v>
      </c>
      <c r="B278" s="6" t="s">
        <v>414</v>
      </c>
      <c r="C278" s="6" t="s">
        <v>179</v>
      </c>
      <c r="D278" s="7">
        <v>4</v>
      </c>
      <c r="E278" s="8"/>
      <c r="F278" s="8"/>
      <c r="G278" s="8"/>
      <c r="H278" s="8"/>
      <c r="I278" s="8"/>
      <c r="J278" s="8"/>
      <c r="K278" s="8"/>
      <c r="L278" s="8"/>
      <c r="M278" s="6" t="s">
        <v>52</v>
      </c>
      <c r="N278" s="4" t="s">
        <v>415</v>
      </c>
      <c r="O278" s="4" t="s">
        <v>52</v>
      </c>
      <c r="P278" s="4" t="s">
        <v>52</v>
      </c>
      <c r="Q278" s="4" t="s">
        <v>369</v>
      </c>
      <c r="R278" s="4" t="s">
        <v>63</v>
      </c>
      <c r="S278" s="4" t="s">
        <v>63</v>
      </c>
      <c r="T278" s="4" t="s">
        <v>62</v>
      </c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4" t="s">
        <v>52</v>
      </c>
      <c r="AS278" s="4" t="s">
        <v>52</v>
      </c>
      <c r="AT278" s="1"/>
      <c r="AU278" s="4" t="s">
        <v>416</v>
      </c>
      <c r="AV278" s="1">
        <v>75</v>
      </c>
    </row>
    <row r="279" spans="1:48" ht="30" customHeight="1">
      <c r="A279" s="6" t="s">
        <v>413</v>
      </c>
      <c r="B279" s="6" t="s">
        <v>417</v>
      </c>
      <c r="C279" s="6" t="s">
        <v>179</v>
      </c>
      <c r="D279" s="7">
        <v>4</v>
      </c>
      <c r="E279" s="8"/>
      <c r="F279" s="8"/>
      <c r="G279" s="8"/>
      <c r="H279" s="8"/>
      <c r="I279" s="8"/>
      <c r="J279" s="8"/>
      <c r="K279" s="8"/>
      <c r="L279" s="8"/>
      <c r="M279" s="6" t="s">
        <v>52</v>
      </c>
      <c r="N279" s="4" t="s">
        <v>418</v>
      </c>
      <c r="O279" s="4" t="s">
        <v>52</v>
      </c>
      <c r="P279" s="4" t="s">
        <v>52</v>
      </c>
      <c r="Q279" s="4" t="s">
        <v>369</v>
      </c>
      <c r="R279" s="4" t="s">
        <v>63</v>
      </c>
      <c r="S279" s="4" t="s">
        <v>63</v>
      </c>
      <c r="T279" s="4" t="s">
        <v>62</v>
      </c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4" t="s">
        <v>52</v>
      </c>
      <c r="AS279" s="4" t="s">
        <v>52</v>
      </c>
      <c r="AT279" s="1"/>
      <c r="AU279" s="4" t="s">
        <v>419</v>
      </c>
      <c r="AV279" s="1">
        <v>76</v>
      </c>
    </row>
    <row r="280" spans="1:48" ht="30" customHeight="1">
      <c r="A280" s="6" t="s">
        <v>413</v>
      </c>
      <c r="B280" s="6" t="s">
        <v>420</v>
      </c>
      <c r="C280" s="6" t="s">
        <v>179</v>
      </c>
      <c r="D280" s="7">
        <v>2</v>
      </c>
      <c r="E280" s="8"/>
      <c r="F280" s="8"/>
      <c r="G280" s="8"/>
      <c r="H280" s="8"/>
      <c r="I280" s="8"/>
      <c r="J280" s="8"/>
      <c r="K280" s="8"/>
      <c r="L280" s="8"/>
      <c r="M280" s="6" t="s">
        <v>52</v>
      </c>
      <c r="N280" s="4" t="s">
        <v>421</v>
      </c>
      <c r="O280" s="4" t="s">
        <v>52</v>
      </c>
      <c r="P280" s="4" t="s">
        <v>52</v>
      </c>
      <c r="Q280" s="4" t="s">
        <v>369</v>
      </c>
      <c r="R280" s="4" t="s">
        <v>63</v>
      </c>
      <c r="S280" s="4" t="s">
        <v>63</v>
      </c>
      <c r="T280" s="4" t="s">
        <v>62</v>
      </c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4" t="s">
        <v>52</v>
      </c>
      <c r="AS280" s="4" t="s">
        <v>52</v>
      </c>
      <c r="AT280" s="1"/>
      <c r="AU280" s="4" t="s">
        <v>422</v>
      </c>
      <c r="AV280" s="1">
        <v>77</v>
      </c>
    </row>
    <row r="281" spans="1:48" ht="30" customHeight="1">
      <c r="A281" s="6" t="s">
        <v>423</v>
      </c>
      <c r="B281" s="6" t="s">
        <v>424</v>
      </c>
      <c r="C281" s="6" t="s">
        <v>288</v>
      </c>
      <c r="D281" s="7">
        <v>4</v>
      </c>
      <c r="E281" s="8"/>
      <c r="F281" s="8"/>
      <c r="G281" s="8"/>
      <c r="H281" s="8"/>
      <c r="I281" s="8"/>
      <c r="J281" s="8"/>
      <c r="K281" s="8"/>
      <c r="L281" s="8"/>
      <c r="M281" s="6" t="s">
        <v>52</v>
      </c>
      <c r="N281" s="4" t="s">
        <v>425</v>
      </c>
      <c r="O281" s="4" t="s">
        <v>52</v>
      </c>
      <c r="P281" s="4" t="s">
        <v>52</v>
      </c>
      <c r="Q281" s="4" t="s">
        <v>369</v>
      </c>
      <c r="R281" s="4" t="s">
        <v>62</v>
      </c>
      <c r="S281" s="4" t="s">
        <v>63</v>
      </c>
      <c r="T281" s="4" t="s">
        <v>63</v>
      </c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4" t="s">
        <v>52</v>
      </c>
      <c r="AS281" s="4" t="s">
        <v>52</v>
      </c>
      <c r="AT281" s="1"/>
      <c r="AU281" s="4" t="s">
        <v>426</v>
      </c>
      <c r="AV281" s="1">
        <v>86</v>
      </c>
    </row>
    <row r="282" spans="1:48" ht="30" customHeight="1">
      <c r="A282" s="6" t="s">
        <v>423</v>
      </c>
      <c r="B282" s="6" t="s">
        <v>427</v>
      </c>
      <c r="C282" s="6" t="s">
        <v>288</v>
      </c>
      <c r="D282" s="7">
        <v>6</v>
      </c>
      <c r="E282" s="8"/>
      <c r="F282" s="8"/>
      <c r="G282" s="8"/>
      <c r="H282" s="8"/>
      <c r="I282" s="8"/>
      <c r="J282" s="8"/>
      <c r="K282" s="8"/>
      <c r="L282" s="8"/>
      <c r="M282" s="6" t="s">
        <v>52</v>
      </c>
      <c r="N282" s="4" t="s">
        <v>428</v>
      </c>
      <c r="O282" s="4" t="s">
        <v>52</v>
      </c>
      <c r="P282" s="4" t="s">
        <v>52</v>
      </c>
      <c r="Q282" s="4" t="s">
        <v>369</v>
      </c>
      <c r="R282" s="4" t="s">
        <v>62</v>
      </c>
      <c r="S282" s="4" t="s">
        <v>63</v>
      </c>
      <c r="T282" s="4" t="s">
        <v>63</v>
      </c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4" t="s">
        <v>52</v>
      </c>
      <c r="AS282" s="4" t="s">
        <v>52</v>
      </c>
      <c r="AT282" s="1"/>
      <c r="AU282" s="4" t="s">
        <v>429</v>
      </c>
      <c r="AV282" s="1">
        <v>87</v>
      </c>
    </row>
    <row r="283" spans="1:48" ht="30" customHeight="1">
      <c r="A283" s="6" t="s">
        <v>430</v>
      </c>
      <c r="B283" s="6" t="s">
        <v>431</v>
      </c>
      <c r="C283" s="6" t="s">
        <v>179</v>
      </c>
      <c r="D283" s="7">
        <v>5</v>
      </c>
      <c r="E283" s="8"/>
      <c r="F283" s="8"/>
      <c r="G283" s="8"/>
      <c r="H283" s="8"/>
      <c r="I283" s="8"/>
      <c r="J283" s="8"/>
      <c r="K283" s="8"/>
      <c r="L283" s="8"/>
      <c r="M283" s="6" t="s">
        <v>52</v>
      </c>
      <c r="N283" s="4" t="s">
        <v>432</v>
      </c>
      <c r="O283" s="4" t="s">
        <v>52</v>
      </c>
      <c r="P283" s="4" t="s">
        <v>52</v>
      </c>
      <c r="Q283" s="4" t="s">
        <v>369</v>
      </c>
      <c r="R283" s="4" t="s">
        <v>63</v>
      </c>
      <c r="S283" s="4" t="s">
        <v>63</v>
      </c>
      <c r="T283" s="4" t="s">
        <v>62</v>
      </c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4" t="s">
        <v>52</v>
      </c>
      <c r="AS283" s="4" t="s">
        <v>52</v>
      </c>
      <c r="AT283" s="1"/>
      <c r="AU283" s="4" t="s">
        <v>433</v>
      </c>
      <c r="AV283" s="1">
        <v>74</v>
      </c>
    </row>
    <row r="284" spans="1:48" ht="30" customHeight="1">
      <c r="A284" s="6" t="s">
        <v>434</v>
      </c>
      <c r="B284" s="6" t="s">
        <v>410</v>
      </c>
      <c r="C284" s="6" t="s">
        <v>288</v>
      </c>
      <c r="D284" s="7">
        <v>5</v>
      </c>
      <c r="E284" s="8"/>
      <c r="F284" s="8"/>
      <c r="G284" s="8"/>
      <c r="H284" s="8"/>
      <c r="I284" s="8"/>
      <c r="J284" s="8"/>
      <c r="K284" s="8"/>
      <c r="L284" s="8"/>
      <c r="M284" s="6" t="s">
        <v>52</v>
      </c>
      <c r="N284" s="4" t="s">
        <v>435</v>
      </c>
      <c r="O284" s="4" t="s">
        <v>52</v>
      </c>
      <c r="P284" s="4" t="s">
        <v>52</v>
      </c>
      <c r="Q284" s="4" t="s">
        <v>369</v>
      </c>
      <c r="R284" s="4" t="s">
        <v>62</v>
      </c>
      <c r="S284" s="4" t="s">
        <v>63</v>
      </c>
      <c r="T284" s="4" t="s">
        <v>63</v>
      </c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4" t="s">
        <v>52</v>
      </c>
      <c r="AS284" s="4" t="s">
        <v>52</v>
      </c>
      <c r="AT284" s="1"/>
      <c r="AU284" s="4" t="s">
        <v>436</v>
      </c>
      <c r="AV284" s="1">
        <v>89</v>
      </c>
    </row>
    <row r="285" spans="1:48" ht="30" customHeight="1">
      <c r="A285" s="6" t="s">
        <v>437</v>
      </c>
      <c r="B285" s="6" t="s">
        <v>438</v>
      </c>
      <c r="C285" s="6" t="s">
        <v>136</v>
      </c>
      <c r="D285" s="7">
        <v>12</v>
      </c>
      <c r="E285" s="8"/>
      <c r="F285" s="8"/>
      <c r="G285" s="8"/>
      <c r="H285" s="8"/>
      <c r="I285" s="8"/>
      <c r="J285" s="8"/>
      <c r="K285" s="8"/>
      <c r="L285" s="8"/>
      <c r="M285" s="6" t="s">
        <v>52</v>
      </c>
      <c r="N285" s="4" t="s">
        <v>439</v>
      </c>
      <c r="O285" s="4" t="s">
        <v>52</v>
      </c>
      <c r="P285" s="4" t="s">
        <v>52</v>
      </c>
      <c r="Q285" s="4" t="s">
        <v>369</v>
      </c>
      <c r="R285" s="4" t="s">
        <v>63</v>
      </c>
      <c r="S285" s="4" t="s">
        <v>63</v>
      </c>
      <c r="T285" s="4" t="s">
        <v>62</v>
      </c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4" t="s">
        <v>52</v>
      </c>
      <c r="AS285" s="4" t="s">
        <v>52</v>
      </c>
      <c r="AT285" s="1"/>
      <c r="AU285" s="4" t="s">
        <v>440</v>
      </c>
      <c r="AV285" s="1">
        <v>72</v>
      </c>
    </row>
    <row r="286" spans="1:48" ht="30" customHeight="1">
      <c r="A286" s="6" t="s">
        <v>441</v>
      </c>
      <c r="B286" s="6" t="s">
        <v>442</v>
      </c>
      <c r="C286" s="6" t="s">
        <v>179</v>
      </c>
      <c r="D286" s="7">
        <v>6</v>
      </c>
      <c r="E286" s="8"/>
      <c r="F286" s="8"/>
      <c r="G286" s="8"/>
      <c r="H286" s="8"/>
      <c r="I286" s="8"/>
      <c r="J286" s="8"/>
      <c r="K286" s="8"/>
      <c r="L286" s="8"/>
      <c r="M286" s="6" t="s">
        <v>52</v>
      </c>
      <c r="N286" s="4" t="s">
        <v>443</v>
      </c>
      <c r="O286" s="4" t="s">
        <v>52</v>
      </c>
      <c r="P286" s="4" t="s">
        <v>52</v>
      </c>
      <c r="Q286" s="4" t="s">
        <v>369</v>
      </c>
      <c r="R286" s="4" t="s">
        <v>63</v>
      </c>
      <c r="S286" s="4" t="s">
        <v>63</v>
      </c>
      <c r="T286" s="4" t="s">
        <v>62</v>
      </c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4" t="s">
        <v>52</v>
      </c>
      <c r="AS286" s="4" t="s">
        <v>52</v>
      </c>
      <c r="AT286" s="1"/>
      <c r="AU286" s="4" t="s">
        <v>444</v>
      </c>
      <c r="AV286" s="1">
        <v>73</v>
      </c>
    </row>
    <row r="287" spans="1:48" ht="30" customHeight="1">
      <c r="A287" s="6" t="s">
        <v>445</v>
      </c>
      <c r="B287" s="6" t="s">
        <v>446</v>
      </c>
      <c r="C287" s="6" t="s">
        <v>136</v>
      </c>
      <c r="D287" s="7">
        <v>3</v>
      </c>
      <c r="E287" s="8"/>
      <c r="F287" s="8"/>
      <c r="G287" s="8"/>
      <c r="H287" s="8"/>
      <c r="I287" s="8"/>
      <c r="J287" s="8"/>
      <c r="K287" s="8"/>
      <c r="L287" s="8"/>
      <c r="M287" s="6" t="s">
        <v>52</v>
      </c>
      <c r="N287" s="4" t="s">
        <v>447</v>
      </c>
      <c r="O287" s="4" t="s">
        <v>52</v>
      </c>
      <c r="P287" s="4" t="s">
        <v>52</v>
      </c>
      <c r="Q287" s="4" t="s">
        <v>369</v>
      </c>
      <c r="R287" s="4" t="s">
        <v>63</v>
      </c>
      <c r="S287" s="4" t="s">
        <v>63</v>
      </c>
      <c r="T287" s="4" t="s">
        <v>62</v>
      </c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4" t="s">
        <v>52</v>
      </c>
      <c r="AS287" s="4" t="s">
        <v>52</v>
      </c>
      <c r="AT287" s="1"/>
      <c r="AU287" s="4" t="s">
        <v>448</v>
      </c>
      <c r="AV287" s="1">
        <v>68</v>
      </c>
    </row>
    <row r="288" spans="1:48" ht="30" customHeight="1">
      <c r="A288" s="6" t="s">
        <v>445</v>
      </c>
      <c r="B288" s="6" t="s">
        <v>449</v>
      </c>
      <c r="C288" s="6" t="s">
        <v>136</v>
      </c>
      <c r="D288" s="7">
        <v>2</v>
      </c>
      <c r="E288" s="8"/>
      <c r="F288" s="8"/>
      <c r="G288" s="8"/>
      <c r="H288" s="8"/>
      <c r="I288" s="8"/>
      <c r="J288" s="8"/>
      <c r="K288" s="8"/>
      <c r="L288" s="8"/>
      <c r="M288" s="6" t="s">
        <v>52</v>
      </c>
      <c r="N288" s="4" t="s">
        <v>450</v>
      </c>
      <c r="O288" s="4" t="s">
        <v>52</v>
      </c>
      <c r="P288" s="4" t="s">
        <v>52</v>
      </c>
      <c r="Q288" s="4" t="s">
        <v>369</v>
      </c>
      <c r="R288" s="4" t="s">
        <v>63</v>
      </c>
      <c r="S288" s="4" t="s">
        <v>63</v>
      </c>
      <c r="T288" s="4" t="s">
        <v>62</v>
      </c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4" t="s">
        <v>52</v>
      </c>
      <c r="AS288" s="4" t="s">
        <v>52</v>
      </c>
      <c r="AT288" s="1"/>
      <c r="AU288" s="4" t="s">
        <v>451</v>
      </c>
      <c r="AV288" s="1">
        <v>69</v>
      </c>
    </row>
    <row r="289" spans="1:48" ht="30" customHeight="1">
      <c r="A289" s="6" t="s">
        <v>452</v>
      </c>
      <c r="B289" s="6" t="s">
        <v>453</v>
      </c>
      <c r="C289" s="6" t="s">
        <v>71</v>
      </c>
      <c r="D289" s="7">
        <v>45</v>
      </c>
      <c r="E289" s="8"/>
      <c r="F289" s="8"/>
      <c r="G289" s="8"/>
      <c r="H289" s="8"/>
      <c r="I289" s="8"/>
      <c r="J289" s="8"/>
      <c r="K289" s="8"/>
      <c r="L289" s="8"/>
      <c r="M289" s="6" t="s">
        <v>52</v>
      </c>
      <c r="N289" s="4" t="s">
        <v>454</v>
      </c>
      <c r="O289" s="4" t="s">
        <v>52</v>
      </c>
      <c r="P289" s="4" t="s">
        <v>52</v>
      </c>
      <c r="Q289" s="4" t="s">
        <v>369</v>
      </c>
      <c r="R289" s="4" t="s">
        <v>63</v>
      </c>
      <c r="S289" s="4" t="s">
        <v>63</v>
      </c>
      <c r="T289" s="4" t="s">
        <v>62</v>
      </c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4" t="s">
        <v>52</v>
      </c>
      <c r="AS289" s="4" t="s">
        <v>52</v>
      </c>
      <c r="AT289" s="1"/>
      <c r="AU289" s="4" t="s">
        <v>455</v>
      </c>
      <c r="AV289" s="1">
        <v>71</v>
      </c>
    </row>
    <row r="290" spans="1:48" ht="30" customHeight="1">
      <c r="A290" s="6" t="s">
        <v>456</v>
      </c>
      <c r="B290" s="6" t="s">
        <v>457</v>
      </c>
      <c r="C290" s="6" t="s">
        <v>71</v>
      </c>
      <c r="D290" s="7">
        <v>1</v>
      </c>
      <c r="E290" s="8"/>
      <c r="F290" s="8"/>
      <c r="G290" s="8"/>
      <c r="H290" s="8"/>
      <c r="I290" s="8"/>
      <c r="J290" s="8"/>
      <c r="K290" s="8"/>
      <c r="L290" s="8"/>
      <c r="M290" s="6" t="s">
        <v>52</v>
      </c>
      <c r="N290" s="4" t="s">
        <v>458</v>
      </c>
      <c r="O290" s="4" t="s">
        <v>52</v>
      </c>
      <c r="P290" s="4" t="s">
        <v>52</v>
      </c>
      <c r="Q290" s="4" t="s">
        <v>369</v>
      </c>
      <c r="R290" s="4" t="s">
        <v>63</v>
      </c>
      <c r="S290" s="4" t="s">
        <v>63</v>
      </c>
      <c r="T290" s="4" t="s">
        <v>62</v>
      </c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4" t="s">
        <v>52</v>
      </c>
      <c r="AS290" s="4" t="s">
        <v>52</v>
      </c>
      <c r="AT290" s="1"/>
      <c r="AU290" s="4" t="s">
        <v>459</v>
      </c>
      <c r="AV290" s="1">
        <v>281</v>
      </c>
    </row>
    <row r="291" spans="1:48" ht="30" customHeight="1">
      <c r="A291" s="6" t="s">
        <v>460</v>
      </c>
      <c r="B291" s="6" t="s">
        <v>461</v>
      </c>
      <c r="C291" s="6" t="s">
        <v>71</v>
      </c>
      <c r="D291" s="7">
        <v>45</v>
      </c>
      <c r="E291" s="8"/>
      <c r="F291" s="8"/>
      <c r="G291" s="8"/>
      <c r="H291" s="8"/>
      <c r="I291" s="8"/>
      <c r="J291" s="8"/>
      <c r="K291" s="8"/>
      <c r="L291" s="8"/>
      <c r="M291" s="6" t="s">
        <v>52</v>
      </c>
      <c r="N291" s="4" t="s">
        <v>462</v>
      </c>
      <c r="O291" s="4" t="s">
        <v>52</v>
      </c>
      <c r="P291" s="4" t="s">
        <v>52</v>
      </c>
      <c r="Q291" s="4" t="s">
        <v>369</v>
      </c>
      <c r="R291" s="4" t="s">
        <v>62</v>
      </c>
      <c r="S291" s="4" t="s">
        <v>63</v>
      </c>
      <c r="T291" s="4" t="s">
        <v>63</v>
      </c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4" t="s">
        <v>52</v>
      </c>
      <c r="AS291" s="4" t="s">
        <v>52</v>
      </c>
      <c r="AT291" s="1"/>
      <c r="AU291" s="4" t="s">
        <v>463</v>
      </c>
      <c r="AV291" s="1">
        <v>91</v>
      </c>
    </row>
    <row r="292" spans="1:48" ht="30" customHeight="1">
      <c r="A292" s="6" t="s">
        <v>464</v>
      </c>
      <c r="B292" s="6" t="s">
        <v>465</v>
      </c>
      <c r="C292" s="6" t="s">
        <v>71</v>
      </c>
      <c r="D292" s="7">
        <v>1</v>
      </c>
      <c r="E292" s="8"/>
      <c r="F292" s="8"/>
      <c r="G292" s="8"/>
      <c r="H292" s="8"/>
      <c r="I292" s="8"/>
      <c r="J292" s="8"/>
      <c r="K292" s="8"/>
      <c r="L292" s="8"/>
      <c r="M292" s="6" t="s">
        <v>52</v>
      </c>
      <c r="N292" s="4" t="s">
        <v>466</v>
      </c>
      <c r="O292" s="4" t="s">
        <v>52</v>
      </c>
      <c r="P292" s="4" t="s">
        <v>52</v>
      </c>
      <c r="Q292" s="4" t="s">
        <v>369</v>
      </c>
      <c r="R292" s="4" t="s">
        <v>62</v>
      </c>
      <c r="S292" s="4" t="s">
        <v>63</v>
      </c>
      <c r="T292" s="4" t="s">
        <v>63</v>
      </c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4" t="s">
        <v>52</v>
      </c>
      <c r="AS292" s="4" t="s">
        <v>52</v>
      </c>
      <c r="AT292" s="1"/>
      <c r="AU292" s="4" t="s">
        <v>467</v>
      </c>
      <c r="AV292" s="1">
        <v>280</v>
      </c>
    </row>
    <row r="293" spans="1:48" ht="30" customHeight="1">
      <c r="A293" s="6" t="s">
        <v>468</v>
      </c>
      <c r="B293" s="6" t="s">
        <v>469</v>
      </c>
      <c r="C293" s="6" t="s">
        <v>233</v>
      </c>
      <c r="D293" s="7">
        <v>152</v>
      </c>
      <c r="E293" s="8"/>
      <c r="F293" s="8"/>
      <c r="G293" s="8"/>
      <c r="H293" s="8"/>
      <c r="I293" s="8"/>
      <c r="J293" s="8"/>
      <c r="K293" s="8"/>
      <c r="L293" s="8"/>
      <c r="M293" s="6" t="s">
        <v>52</v>
      </c>
      <c r="N293" s="4" t="s">
        <v>470</v>
      </c>
      <c r="O293" s="4" t="s">
        <v>52</v>
      </c>
      <c r="P293" s="4" t="s">
        <v>52</v>
      </c>
      <c r="Q293" s="4" t="s">
        <v>369</v>
      </c>
      <c r="R293" s="4" t="s">
        <v>62</v>
      </c>
      <c r="S293" s="4" t="s">
        <v>63</v>
      </c>
      <c r="T293" s="4" t="s">
        <v>63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4" t="s">
        <v>52</v>
      </c>
      <c r="AS293" s="4" t="s">
        <v>52</v>
      </c>
      <c r="AT293" s="1"/>
      <c r="AU293" s="4" t="s">
        <v>471</v>
      </c>
      <c r="AV293" s="1">
        <v>78</v>
      </c>
    </row>
    <row r="294" spans="1:48" ht="30" customHeight="1">
      <c r="A294" s="6" t="s">
        <v>472</v>
      </c>
      <c r="B294" s="6" t="s">
        <v>469</v>
      </c>
      <c r="C294" s="6" t="s">
        <v>233</v>
      </c>
      <c r="D294" s="7">
        <v>11</v>
      </c>
      <c r="E294" s="8"/>
      <c r="F294" s="8"/>
      <c r="G294" s="8"/>
      <c r="H294" s="8"/>
      <c r="I294" s="8"/>
      <c r="J294" s="8"/>
      <c r="K294" s="8"/>
      <c r="L294" s="8"/>
      <c r="M294" s="6" t="s">
        <v>52</v>
      </c>
      <c r="N294" s="4" t="s">
        <v>473</v>
      </c>
      <c r="O294" s="4" t="s">
        <v>52</v>
      </c>
      <c r="P294" s="4" t="s">
        <v>52</v>
      </c>
      <c r="Q294" s="4" t="s">
        <v>369</v>
      </c>
      <c r="R294" s="4" t="s">
        <v>62</v>
      </c>
      <c r="S294" s="4" t="s">
        <v>63</v>
      </c>
      <c r="T294" s="4" t="s">
        <v>63</v>
      </c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4" t="s">
        <v>52</v>
      </c>
      <c r="AS294" s="4" t="s">
        <v>52</v>
      </c>
      <c r="AT294" s="1"/>
      <c r="AU294" s="4" t="s">
        <v>474</v>
      </c>
      <c r="AV294" s="1">
        <v>282</v>
      </c>
    </row>
    <row r="295" spans="1:48" ht="30" customHeight="1">
      <c r="A295" s="6" t="s">
        <v>475</v>
      </c>
      <c r="B295" s="6" t="s">
        <v>476</v>
      </c>
      <c r="C295" s="6" t="s">
        <v>71</v>
      </c>
      <c r="D295" s="7">
        <v>43</v>
      </c>
      <c r="E295" s="8"/>
      <c r="F295" s="8"/>
      <c r="G295" s="8"/>
      <c r="H295" s="8"/>
      <c r="I295" s="8"/>
      <c r="J295" s="8"/>
      <c r="K295" s="8"/>
      <c r="L295" s="8"/>
      <c r="M295" s="6" t="s">
        <v>52</v>
      </c>
      <c r="N295" s="4" t="s">
        <v>477</v>
      </c>
      <c r="O295" s="4" t="s">
        <v>52</v>
      </c>
      <c r="P295" s="4" t="s">
        <v>52</v>
      </c>
      <c r="Q295" s="4" t="s">
        <v>369</v>
      </c>
      <c r="R295" s="4" t="s">
        <v>62</v>
      </c>
      <c r="S295" s="4" t="s">
        <v>63</v>
      </c>
      <c r="T295" s="4" t="s">
        <v>63</v>
      </c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4" t="s">
        <v>52</v>
      </c>
      <c r="AS295" s="4" t="s">
        <v>52</v>
      </c>
      <c r="AT295" s="1"/>
      <c r="AU295" s="4" t="s">
        <v>478</v>
      </c>
      <c r="AV295" s="1">
        <v>241</v>
      </c>
    </row>
    <row r="296" spans="1:48" ht="30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48" ht="30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1:48" ht="30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48" ht="30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1:48" ht="30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48" ht="30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48" ht="30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48" ht="30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48" ht="30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48" ht="30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48" ht="30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48" ht="30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48" ht="30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48" ht="30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48" ht="30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48" ht="30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48" ht="30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48" ht="30" customHeight="1">
      <c r="A313" s="26" t="s">
        <v>82</v>
      </c>
      <c r="B313" s="26"/>
      <c r="C313" s="26"/>
      <c r="D313" s="26"/>
      <c r="E313" s="26"/>
      <c r="F313" s="27"/>
      <c r="G313" s="26"/>
      <c r="H313" s="27"/>
      <c r="I313" s="26"/>
      <c r="J313" s="27"/>
      <c r="K313" s="26"/>
      <c r="L313" s="27"/>
      <c r="M313" s="26"/>
      <c r="N313" t="s">
        <v>83</v>
      </c>
    </row>
    <row r="314" spans="1:48" ht="30" customHeight="1">
      <c r="A314" s="6" t="s">
        <v>479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1"/>
      <c r="O314" s="1"/>
      <c r="P314" s="1"/>
      <c r="Q314" s="4" t="s">
        <v>480</v>
      </c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</row>
    <row r="315" spans="1:48" ht="30" customHeight="1">
      <c r="A315" s="6" t="s">
        <v>481</v>
      </c>
      <c r="B315" s="6" t="s">
        <v>862</v>
      </c>
      <c r="C315" s="6" t="s">
        <v>71</v>
      </c>
      <c r="D315" s="7">
        <v>224</v>
      </c>
      <c r="E315" s="8"/>
      <c r="F315" s="8"/>
      <c r="G315" s="8"/>
      <c r="H315" s="8"/>
      <c r="I315" s="8"/>
      <c r="J315" s="8"/>
      <c r="K315" s="8"/>
      <c r="L315" s="8"/>
      <c r="M315" s="6" t="s">
        <v>52</v>
      </c>
      <c r="N315" s="4" t="s">
        <v>482</v>
      </c>
      <c r="O315" s="4" t="s">
        <v>52</v>
      </c>
      <c r="P315" s="4" t="s">
        <v>52</v>
      </c>
      <c r="Q315" s="4" t="s">
        <v>480</v>
      </c>
      <c r="R315" s="4" t="s">
        <v>62</v>
      </c>
      <c r="S315" s="4" t="s">
        <v>63</v>
      </c>
      <c r="T315" s="4" t="s">
        <v>63</v>
      </c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4" t="s">
        <v>52</v>
      </c>
      <c r="AS315" s="4" t="s">
        <v>52</v>
      </c>
      <c r="AT315" s="1"/>
      <c r="AU315" s="4" t="s">
        <v>483</v>
      </c>
      <c r="AV315" s="1">
        <v>245</v>
      </c>
    </row>
    <row r="316" spans="1:48" ht="30" customHeight="1">
      <c r="A316" s="6" t="s">
        <v>481</v>
      </c>
      <c r="B316" s="6" t="s">
        <v>863</v>
      </c>
      <c r="C316" s="6" t="s">
        <v>71</v>
      </c>
      <c r="D316" s="7">
        <v>162</v>
      </c>
      <c r="E316" s="8"/>
      <c r="F316" s="8"/>
      <c r="G316" s="8"/>
      <c r="H316" s="8"/>
      <c r="I316" s="8"/>
      <c r="J316" s="8"/>
      <c r="K316" s="8"/>
      <c r="L316" s="8"/>
      <c r="M316" s="6" t="s">
        <v>52</v>
      </c>
      <c r="N316" s="4" t="s">
        <v>484</v>
      </c>
      <c r="O316" s="4" t="s">
        <v>52</v>
      </c>
      <c r="P316" s="4" t="s">
        <v>52</v>
      </c>
      <c r="Q316" s="4" t="s">
        <v>480</v>
      </c>
      <c r="R316" s="4" t="s">
        <v>62</v>
      </c>
      <c r="S316" s="4" t="s">
        <v>63</v>
      </c>
      <c r="T316" s="4" t="s">
        <v>63</v>
      </c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4" t="s">
        <v>52</v>
      </c>
      <c r="AS316" s="4" t="s">
        <v>52</v>
      </c>
      <c r="AT316" s="1"/>
      <c r="AU316" s="4" t="s">
        <v>485</v>
      </c>
      <c r="AV316" s="1">
        <v>246</v>
      </c>
    </row>
    <row r="317" spans="1:48" ht="30" customHeight="1">
      <c r="A317" s="6" t="s">
        <v>481</v>
      </c>
      <c r="B317" s="6" t="s">
        <v>864</v>
      </c>
      <c r="C317" s="6" t="s">
        <v>71</v>
      </c>
      <c r="D317" s="7">
        <v>15</v>
      </c>
      <c r="E317" s="8"/>
      <c r="F317" s="8"/>
      <c r="G317" s="8"/>
      <c r="H317" s="8"/>
      <c r="I317" s="8"/>
      <c r="J317" s="8"/>
      <c r="K317" s="8"/>
      <c r="L317" s="8"/>
      <c r="M317" s="6" t="s">
        <v>52</v>
      </c>
      <c r="N317" s="4" t="s">
        <v>486</v>
      </c>
      <c r="O317" s="4" t="s">
        <v>52</v>
      </c>
      <c r="P317" s="4" t="s">
        <v>52</v>
      </c>
      <c r="Q317" s="4" t="s">
        <v>480</v>
      </c>
      <c r="R317" s="4" t="s">
        <v>62</v>
      </c>
      <c r="S317" s="4" t="s">
        <v>63</v>
      </c>
      <c r="T317" s="4" t="s">
        <v>63</v>
      </c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4" t="s">
        <v>52</v>
      </c>
      <c r="AS317" s="4" t="s">
        <v>52</v>
      </c>
      <c r="AT317" s="1"/>
      <c r="AU317" s="4" t="s">
        <v>487</v>
      </c>
      <c r="AV317" s="1">
        <v>283</v>
      </c>
    </row>
    <row r="318" spans="1:48" ht="30" customHeight="1">
      <c r="A318" s="6" t="s">
        <v>481</v>
      </c>
      <c r="B318" s="6" t="s">
        <v>866</v>
      </c>
      <c r="C318" s="6" t="s">
        <v>71</v>
      </c>
      <c r="D318" s="7">
        <v>205</v>
      </c>
      <c r="E318" s="8"/>
      <c r="F318" s="8"/>
      <c r="G318" s="8"/>
      <c r="H318" s="8"/>
      <c r="I318" s="8"/>
      <c r="J318" s="8"/>
      <c r="K318" s="8"/>
      <c r="L318" s="8"/>
      <c r="M318" s="6" t="s">
        <v>52</v>
      </c>
      <c r="N318" s="4" t="s">
        <v>488</v>
      </c>
      <c r="O318" s="4" t="s">
        <v>52</v>
      </c>
      <c r="P318" s="4" t="s">
        <v>52</v>
      </c>
      <c r="Q318" s="4" t="s">
        <v>480</v>
      </c>
      <c r="R318" s="4" t="s">
        <v>62</v>
      </c>
      <c r="S318" s="4" t="s">
        <v>63</v>
      </c>
      <c r="T318" s="4" t="s">
        <v>63</v>
      </c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4" t="s">
        <v>52</v>
      </c>
      <c r="AS318" s="4" t="s">
        <v>52</v>
      </c>
      <c r="AT318" s="1"/>
      <c r="AU318" s="4" t="s">
        <v>489</v>
      </c>
      <c r="AV318" s="1">
        <v>247</v>
      </c>
    </row>
    <row r="319" spans="1:48" ht="30" customHeight="1">
      <c r="A319" s="6" t="s">
        <v>481</v>
      </c>
      <c r="B319" s="6" t="s">
        <v>865</v>
      </c>
      <c r="C319" s="6" t="s">
        <v>71</v>
      </c>
      <c r="D319" s="7">
        <v>55</v>
      </c>
      <c r="E319" s="8"/>
      <c r="F319" s="8"/>
      <c r="G319" s="8"/>
      <c r="H319" s="8"/>
      <c r="I319" s="8"/>
      <c r="J319" s="8"/>
      <c r="K319" s="8"/>
      <c r="L319" s="8"/>
      <c r="M319" s="6" t="s">
        <v>52</v>
      </c>
      <c r="N319" s="4" t="s">
        <v>490</v>
      </c>
      <c r="O319" s="4" t="s">
        <v>52</v>
      </c>
      <c r="P319" s="4" t="s">
        <v>52</v>
      </c>
      <c r="Q319" s="4" t="s">
        <v>480</v>
      </c>
      <c r="R319" s="4" t="s">
        <v>62</v>
      </c>
      <c r="S319" s="4" t="s">
        <v>63</v>
      </c>
      <c r="T319" s="4" t="s">
        <v>63</v>
      </c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4" t="s">
        <v>52</v>
      </c>
      <c r="AS319" s="4" t="s">
        <v>52</v>
      </c>
      <c r="AT319" s="1"/>
      <c r="AU319" s="4" t="s">
        <v>491</v>
      </c>
      <c r="AV319" s="1">
        <v>288</v>
      </c>
    </row>
    <row r="320" spans="1:48" ht="30" customHeight="1">
      <c r="A320" s="6" t="s">
        <v>492</v>
      </c>
      <c r="B320" s="6" t="s">
        <v>865</v>
      </c>
      <c r="C320" s="6" t="s">
        <v>71</v>
      </c>
      <c r="D320" s="7">
        <v>32</v>
      </c>
      <c r="E320" s="8"/>
      <c r="F320" s="8"/>
      <c r="G320" s="8"/>
      <c r="H320" s="8"/>
      <c r="I320" s="8"/>
      <c r="J320" s="8"/>
      <c r="K320" s="8"/>
      <c r="L320" s="8"/>
      <c r="M320" s="6" t="s">
        <v>52</v>
      </c>
      <c r="N320" s="4" t="s">
        <v>493</v>
      </c>
      <c r="O320" s="4" t="s">
        <v>52</v>
      </c>
      <c r="P320" s="4" t="s">
        <v>52</v>
      </c>
      <c r="Q320" s="4" t="s">
        <v>480</v>
      </c>
      <c r="R320" s="4" t="s">
        <v>62</v>
      </c>
      <c r="S320" s="4" t="s">
        <v>63</v>
      </c>
      <c r="T320" s="4" t="s">
        <v>63</v>
      </c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4" t="s">
        <v>52</v>
      </c>
      <c r="AS320" s="4" t="s">
        <v>52</v>
      </c>
      <c r="AT320" s="1"/>
      <c r="AU320" s="4" t="s">
        <v>494</v>
      </c>
      <c r="AV320" s="1">
        <v>248</v>
      </c>
    </row>
    <row r="321" spans="1:48" ht="30" customHeight="1">
      <c r="A321" s="6" t="s">
        <v>495</v>
      </c>
      <c r="B321" s="6" t="s">
        <v>867</v>
      </c>
      <c r="C321" s="6" t="s">
        <v>71</v>
      </c>
      <c r="D321" s="7">
        <v>7</v>
      </c>
      <c r="E321" s="8"/>
      <c r="F321" s="8"/>
      <c r="G321" s="8"/>
      <c r="H321" s="8"/>
      <c r="I321" s="8"/>
      <c r="J321" s="8"/>
      <c r="K321" s="8"/>
      <c r="L321" s="8"/>
      <c r="M321" s="6" t="s">
        <v>52</v>
      </c>
      <c r="N321" s="4" t="s">
        <v>496</v>
      </c>
      <c r="O321" s="4" t="s">
        <v>52</v>
      </c>
      <c r="P321" s="4" t="s">
        <v>52</v>
      </c>
      <c r="Q321" s="4" t="s">
        <v>480</v>
      </c>
      <c r="R321" s="4" t="s">
        <v>62</v>
      </c>
      <c r="S321" s="4" t="s">
        <v>63</v>
      </c>
      <c r="T321" s="4" t="s">
        <v>63</v>
      </c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4" t="s">
        <v>52</v>
      </c>
      <c r="AS321" s="4" t="s">
        <v>52</v>
      </c>
      <c r="AT321" s="1"/>
      <c r="AU321" s="4" t="s">
        <v>497</v>
      </c>
      <c r="AV321" s="1">
        <v>243</v>
      </c>
    </row>
    <row r="322" spans="1:48" ht="30" customHeight="1">
      <c r="A322" s="6" t="s">
        <v>495</v>
      </c>
      <c r="B322" s="6" t="s">
        <v>498</v>
      </c>
      <c r="C322" s="6" t="s">
        <v>71</v>
      </c>
      <c r="D322" s="7">
        <v>7</v>
      </c>
      <c r="E322" s="8"/>
      <c r="F322" s="8"/>
      <c r="G322" s="8"/>
      <c r="H322" s="8"/>
      <c r="I322" s="8"/>
      <c r="J322" s="8"/>
      <c r="K322" s="8"/>
      <c r="L322" s="8"/>
      <c r="M322" s="6" t="s">
        <v>52</v>
      </c>
      <c r="N322" s="4" t="s">
        <v>499</v>
      </c>
      <c r="O322" s="4" t="s">
        <v>52</v>
      </c>
      <c r="P322" s="4" t="s">
        <v>52</v>
      </c>
      <c r="Q322" s="4" t="s">
        <v>480</v>
      </c>
      <c r="R322" s="4" t="s">
        <v>62</v>
      </c>
      <c r="S322" s="4" t="s">
        <v>63</v>
      </c>
      <c r="T322" s="4" t="s">
        <v>63</v>
      </c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4" t="s">
        <v>52</v>
      </c>
      <c r="AS322" s="4" t="s">
        <v>52</v>
      </c>
      <c r="AT322" s="1"/>
      <c r="AU322" s="4" t="s">
        <v>500</v>
      </c>
      <c r="AV322" s="1">
        <v>244</v>
      </c>
    </row>
    <row r="323" spans="1:48" ht="30" customHeight="1">
      <c r="A323" s="6" t="s">
        <v>501</v>
      </c>
      <c r="B323" s="6" t="s">
        <v>502</v>
      </c>
      <c r="C323" s="6" t="s">
        <v>71</v>
      </c>
      <c r="D323" s="7">
        <v>17</v>
      </c>
      <c r="E323" s="8"/>
      <c r="F323" s="8"/>
      <c r="G323" s="8"/>
      <c r="H323" s="8"/>
      <c r="I323" s="8"/>
      <c r="J323" s="8"/>
      <c r="K323" s="8"/>
      <c r="L323" s="8"/>
      <c r="M323" s="6" t="s">
        <v>52</v>
      </c>
      <c r="N323" s="4" t="s">
        <v>503</v>
      </c>
      <c r="O323" s="4" t="s">
        <v>52</v>
      </c>
      <c r="P323" s="4" t="s">
        <v>52</v>
      </c>
      <c r="Q323" s="4" t="s">
        <v>480</v>
      </c>
      <c r="R323" s="4" t="s">
        <v>62</v>
      </c>
      <c r="S323" s="4" t="s">
        <v>63</v>
      </c>
      <c r="T323" s="4" t="s">
        <v>63</v>
      </c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4" t="s">
        <v>52</v>
      </c>
      <c r="AS323" s="4" t="s">
        <v>52</v>
      </c>
      <c r="AT323" s="1"/>
      <c r="AU323" s="4" t="s">
        <v>504</v>
      </c>
      <c r="AV323" s="1">
        <v>284</v>
      </c>
    </row>
    <row r="324" spans="1:48" ht="30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</row>
    <row r="325" spans="1:48" ht="30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</row>
    <row r="326" spans="1:48" ht="30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</row>
    <row r="327" spans="1:48" ht="30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</row>
    <row r="328" spans="1:48" ht="30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</row>
    <row r="329" spans="1:48" ht="30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</row>
    <row r="330" spans="1:48" ht="30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</row>
    <row r="331" spans="1:48" ht="30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1:48" ht="30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</row>
    <row r="333" spans="1:48" ht="30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48" ht="30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1:48" ht="30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1:48" ht="30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48" ht="30" customHeight="1">
      <c r="A337" s="26" t="s">
        <v>82</v>
      </c>
      <c r="B337" s="26"/>
      <c r="C337" s="26"/>
      <c r="D337" s="26"/>
      <c r="E337" s="26"/>
      <c r="F337" s="27"/>
      <c r="G337" s="26"/>
      <c r="H337" s="27"/>
      <c r="I337" s="26"/>
      <c r="J337" s="27"/>
      <c r="K337" s="26"/>
      <c r="L337" s="27"/>
      <c r="M337" s="26"/>
      <c r="N337" t="s">
        <v>83</v>
      </c>
    </row>
    <row r="338" spans="1:48" ht="30" customHeight="1">
      <c r="A338" s="6" t="s">
        <v>505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1"/>
      <c r="O338" s="1"/>
      <c r="P338" s="1"/>
      <c r="Q338" s="4" t="s">
        <v>506</v>
      </c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</row>
    <row r="339" spans="1:48" ht="30" customHeight="1">
      <c r="A339" s="6" t="s">
        <v>507</v>
      </c>
      <c r="B339" s="6" t="s">
        <v>508</v>
      </c>
      <c r="C339" s="6" t="s">
        <v>71</v>
      </c>
      <c r="D339" s="7">
        <v>44</v>
      </c>
      <c r="E339" s="8"/>
      <c r="F339" s="8"/>
      <c r="G339" s="8"/>
      <c r="H339" s="8"/>
      <c r="I339" s="8"/>
      <c r="J339" s="8"/>
      <c r="K339" s="8"/>
      <c r="L339" s="8"/>
      <c r="M339" s="6"/>
      <c r="N339" s="4" t="s">
        <v>509</v>
      </c>
      <c r="O339" s="4" t="s">
        <v>52</v>
      </c>
      <c r="P339" s="4" t="s">
        <v>52</v>
      </c>
      <c r="Q339" s="4" t="s">
        <v>506</v>
      </c>
      <c r="R339" s="4" t="s">
        <v>63</v>
      </c>
      <c r="S339" s="4" t="s">
        <v>63</v>
      </c>
      <c r="T339" s="4" t="s">
        <v>62</v>
      </c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4" t="s">
        <v>52</v>
      </c>
      <c r="AS339" s="4" t="s">
        <v>52</v>
      </c>
      <c r="AT339" s="1"/>
      <c r="AU339" s="4" t="s">
        <v>510</v>
      </c>
      <c r="AV339" s="1">
        <v>271</v>
      </c>
    </row>
    <row r="340" spans="1:48" ht="30" customHeight="1">
      <c r="A340" s="6" t="s">
        <v>511</v>
      </c>
      <c r="B340" s="6" t="s">
        <v>512</v>
      </c>
      <c r="C340" s="6" t="s">
        <v>513</v>
      </c>
      <c r="D340" s="7">
        <v>111</v>
      </c>
      <c r="E340" s="8"/>
      <c r="F340" s="8"/>
      <c r="G340" s="8"/>
      <c r="H340" s="8"/>
      <c r="I340" s="8"/>
      <c r="J340" s="8"/>
      <c r="K340" s="8"/>
      <c r="L340" s="8"/>
      <c r="M340" s="6"/>
      <c r="N340" s="4" t="s">
        <v>514</v>
      </c>
      <c r="O340" s="4" t="s">
        <v>52</v>
      </c>
      <c r="P340" s="4" t="s">
        <v>52</v>
      </c>
      <c r="Q340" s="4" t="s">
        <v>506</v>
      </c>
      <c r="R340" s="4" t="s">
        <v>62</v>
      </c>
      <c r="S340" s="4" t="s">
        <v>63</v>
      </c>
      <c r="T340" s="4" t="s">
        <v>63</v>
      </c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4" t="s">
        <v>52</v>
      </c>
      <c r="AS340" s="4" t="s">
        <v>52</v>
      </c>
      <c r="AT340" s="1"/>
      <c r="AU340" s="4" t="s">
        <v>515</v>
      </c>
      <c r="AV340" s="1">
        <v>96</v>
      </c>
    </row>
    <row r="341" spans="1:48" ht="30" customHeight="1">
      <c r="A341" s="6" t="s">
        <v>516</v>
      </c>
      <c r="B341" s="6" t="s">
        <v>517</v>
      </c>
      <c r="C341" s="6" t="s">
        <v>513</v>
      </c>
      <c r="D341" s="7">
        <v>168</v>
      </c>
      <c r="E341" s="8"/>
      <c r="F341" s="8"/>
      <c r="G341" s="8"/>
      <c r="H341" s="8"/>
      <c r="I341" s="8"/>
      <c r="J341" s="8"/>
      <c r="K341" s="8"/>
      <c r="L341" s="8"/>
      <c r="M341" s="6"/>
      <c r="N341" s="4" t="s">
        <v>518</v>
      </c>
      <c r="O341" s="4" t="s">
        <v>52</v>
      </c>
      <c r="P341" s="4" t="s">
        <v>52</v>
      </c>
      <c r="Q341" s="4" t="s">
        <v>506</v>
      </c>
      <c r="R341" s="4" t="s">
        <v>62</v>
      </c>
      <c r="S341" s="4" t="s">
        <v>63</v>
      </c>
      <c r="T341" s="4" t="s">
        <v>63</v>
      </c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4" t="s">
        <v>52</v>
      </c>
      <c r="AS341" s="4" t="s">
        <v>52</v>
      </c>
      <c r="AT341" s="1"/>
      <c r="AU341" s="4" t="s">
        <v>519</v>
      </c>
      <c r="AV341" s="1">
        <v>289</v>
      </c>
    </row>
    <row r="342" spans="1:48" ht="30" customHeight="1">
      <c r="A342" s="6" t="s">
        <v>520</v>
      </c>
      <c r="B342" s="6" t="s">
        <v>521</v>
      </c>
      <c r="C342" s="6" t="s">
        <v>71</v>
      </c>
      <c r="D342" s="7">
        <v>27</v>
      </c>
      <c r="E342" s="8"/>
      <c r="F342" s="8"/>
      <c r="G342" s="8"/>
      <c r="H342" s="8"/>
      <c r="I342" s="8"/>
      <c r="J342" s="8"/>
      <c r="K342" s="8"/>
      <c r="L342" s="8"/>
      <c r="M342" s="6"/>
      <c r="N342" s="4" t="s">
        <v>522</v>
      </c>
      <c r="O342" s="4" t="s">
        <v>52</v>
      </c>
      <c r="P342" s="4" t="s">
        <v>52</v>
      </c>
      <c r="Q342" s="4" t="s">
        <v>506</v>
      </c>
      <c r="R342" s="4" t="s">
        <v>62</v>
      </c>
      <c r="S342" s="4" t="s">
        <v>63</v>
      </c>
      <c r="T342" s="4" t="s">
        <v>63</v>
      </c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4" t="s">
        <v>52</v>
      </c>
      <c r="AS342" s="4" t="s">
        <v>52</v>
      </c>
      <c r="AT342" s="1"/>
      <c r="AU342" s="4" t="s">
        <v>523</v>
      </c>
      <c r="AV342" s="1">
        <v>273</v>
      </c>
    </row>
    <row r="343" spans="1:48" ht="30" customHeight="1">
      <c r="A343" s="6" t="s">
        <v>524</v>
      </c>
      <c r="B343" s="6" t="s">
        <v>525</v>
      </c>
      <c r="C343" s="6" t="s">
        <v>71</v>
      </c>
      <c r="D343" s="7">
        <v>34</v>
      </c>
      <c r="E343" s="8"/>
      <c r="F343" s="8"/>
      <c r="G343" s="8"/>
      <c r="H343" s="8"/>
      <c r="I343" s="8"/>
      <c r="J343" s="8"/>
      <c r="K343" s="8"/>
      <c r="L343" s="8"/>
      <c r="M343" s="6"/>
      <c r="N343" s="4" t="s">
        <v>526</v>
      </c>
      <c r="O343" s="4" t="s">
        <v>52</v>
      </c>
      <c r="P343" s="4" t="s">
        <v>52</v>
      </c>
      <c r="Q343" s="4" t="s">
        <v>506</v>
      </c>
      <c r="R343" s="4" t="s">
        <v>63</v>
      </c>
      <c r="S343" s="4" t="s">
        <v>63</v>
      </c>
      <c r="T343" s="4" t="s">
        <v>62</v>
      </c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4" t="s">
        <v>52</v>
      </c>
      <c r="AS343" s="4" t="s">
        <v>52</v>
      </c>
      <c r="AT343" s="1"/>
      <c r="AU343" s="4" t="s">
        <v>527</v>
      </c>
      <c r="AV343" s="1">
        <v>250</v>
      </c>
    </row>
    <row r="344" spans="1:48" ht="30" customHeight="1">
      <c r="A344" s="6" t="s">
        <v>528</v>
      </c>
      <c r="B344" s="6" t="s">
        <v>52</v>
      </c>
      <c r="C344" s="6" t="s">
        <v>71</v>
      </c>
      <c r="D344" s="7">
        <v>17</v>
      </c>
      <c r="E344" s="8"/>
      <c r="F344" s="8"/>
      <c r="G344" s="8"/>
      <c r="H344" s="8"/>
      <c r="I344" s="8"/>
      <c r="J344" s="8"/>
      <c r="K344" s="8"/>
      <c r="L344" s="8"/>
      <c r="M344" s="6"/>
      <c r="N344" s="4" t="s">
        <v>529</v>
      </c>
      <c r="O344" s="4" t="s">
        <v>52</v>
      </c>
      <c r="P344" s="4" t="s">
        <v>52</v>
      </c>
      <c r="Q344" s="4" t="s">
        <v>506</v>
      </c>
      <c r="R344" s="4" t="s">
        <v>62</v>
      </c>
      <c r="S344" s="4" t="s">
        <v>63</v>
      </c>
      <c r="T344" s="4" t="s">
        <v>63</v>
      </c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4" t="s">
        <v>52</v>
      </c>
      <c r="AS344" s="4" t="s">
        <v>52</v>
      </c>
      <c r="AT344" s="1"/>
      <c r="AU344" s="4" t="s">
        <v>530</v>
      </c>
      <c r="AV344" s="1">
        <v>251</v>
      </c>
    </row>
    <row r="345" spans="1:48" ht="30" customHeight="1">
      <c r="A345" s="6" t="s">
        <v>531</v>
      </c>
      <c r="B345" s="6" t="s">
        <v>532</v>
      </c>
      <c r="C345" s="6" t="s">
        <v>71</v>
      </c>
      <c r="D345" s="7">
        <v>27</v>
      </c>
      <c r="E345" s="8"/>
      <c r="F345" s="8"/>
      <c r="G345" s="8"/>
      <c r="H345" s="8"/>
      <c r="I345" s="8"/>
      <c r="J345" s="8"/>
      <c r="K345" s="8"/>
      <c r="L345" s="8"/>
      <c r="M345" s="6"/>
      <c r="N345" s="4" t="s">
        <v>533</v>
      </c>
      <c r="O345" s="4" t="s">
        <v>52</v>
      </c>
      <c r="P345" s="4" t="s">
        <v>52</v>
      </c>
      <c r="Q345" s="4" t="s">
        <v>506</v>
      </c>
      <c r="R345" s="4" t="s">
        <v>63</v>
      </c>
      <c r="S345" s="4" t="s">
        <v>63</v>
      </c>
      <c r="T345" s="4" t="s">
        <v>62</v>
      </c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4" t="s">
        <v>52</v>
      </c>
      <c r="AS345" s="4" t="s">
        <v>52</v>
      </c>
      <c r="AT345" s="1"/>
      <c r="AU345" s="4" t="s">
        <v>534</v>
      </c>
      <c r="AV345" s="1">
        <v>253</v>
      </c>
    </row>
    <row r="346" spans="1:48" ht="30" customHeight="1">
      <c r="A346" s="6" t="s">
        <v>535</v>
      </c>
      <c r="B346" s="6" t="s">
        <v>52</v>
      </c>
      <c r="C346" s="6" t="s">
        <v>265</v>
      </c>
      <c r="D346" s="7">
        <v>2</v>
      </c>
      <c r="E346" s="8"/>
      <c r="F346" s="8"/>
      <c r="G346" s="8"/>
      <c r="H346" s="8"/>
      <c r="I346" s="8"/>
      <c r="J346" s="8"/>
      <c r="K346" s="8"/>
      <c r="L346" s="8"/>
      <c r="M346" s="6"/>
      <c r="N346" s="4" t="s">
        <v>536</v>
      </c>
      <c r="O346" s="4" t="s">
        <v>52</v>
      </c>
      <c r="P346" s="4" t="s">
        <v>52</v>
      </c>
      <c r="Q346" s="4" t="s">
        <v>506</v>
      </c>
      <c r="R346" s="4" t="s">
        <v>63</v>
      </c>
      <c r="S346" s="4" t="s">
        <v>63</v>
      </c>
      <c r="T346" s="4" t="s">
        <v>62</v>
      </c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4" t="s">
        <v>52</v>
      </c>
      <c r="AS346" s="4" t="s">
        <v>52</v>
      </c>
      <c r="AT346" s="1"/>
      <c r="AU346" s="4" t="s">
        <v>537</v>
      </c>
      <c r="AV346" s="1">
        <v>254</v>
      </c>
    </row>
    <row r="347" spans="1:48" ht="30" customHeight="1">
      <c r="A347" s="6" t="s">
        <v>538</v>
      </c>
      <c r="B347" s="6" t="s">
        <v>539</v>
      </c>
      <c r="C347" s="6" t="s">
        <v>71</v>
      </c>
      <c r="D347" s="7">
        <v>32</v>
      </c>
      <c r="E347" s="8"/>
      <c r="F347" s="8"/>
      <c r="G347" s="8"/>
      <c r="H347" s="8"/>
      <c r="I347" s="8"/>
      <c r="J347" s="8"/>
      <c r="K347" s="8"/>
      <c r="L347" s="8"/>
      <c r="M347" s="6"/>
      <c r="N347" s="4" t="s">
        <v>540</v>
      </c>
      <c r="O347" s="4" t="s">
        <v>52</v>
      </c>
      <c r="P347" s="4" t="s">
        <v>52</v>
      </c>
      <c r="Q347" s="4" t="s">
        <v>506</v>
      </c>
      <c r="R347" s="4" t="s">
        <v>62</v>
      </c>
      <c r="S347" s="4" t="s">
        <v>63</v>
      </c>
      <c r="T347" s="4" t="s">
        <v>63</v>
      </c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4" t="s">
        <v>52</v>
      </c>
      <c r="AS347" s="4" t="s">
        <v>52</v>
      </c>
      <c r="AT347" s="1"/>
      <c r="AU347" s="4" t="s">
        <v>541</v>
      </c>
      <c r="AV347" s="1">
        <v>255</v>
      </c>
    </row>
    <row r="348" spans="1:48" ht="30" customHeight="1">
      <c r="A348" s="6" t="s">
        <v>542</v>
      </c>
      <c r="B348" s="6" t="s">
        <v>543</v>
      </c>
      <c r="C348" s="6" t="s">
        <v>71</v>
      </c>
      <c r="D348" s="7">
        <v>17</v>
      </c>
      <c r="E348" s="8"/>
      <c r="F348" s="8"/>
      <c r="G348" s="8"/>
      <c r="H348" s="8"/>
      <c r="I348" s="8"/>
      <c r="J348" s="8"/>
      <c r="K348" s="8"/>
      <c r="L348" s="8"/>
      <c r="M348" s="6"/>
      <c r="N348" s="4" t="s">
        <v>544</v>
      </c>
      <c r="O348" s="4" t="s">
        <v>52</v>
      </c>
      <c r="P348" s="4" t="s">
        <v>52</v>
      </c>
      <c r="Q348" s="4" t="s">
        <v>506</v>
      </c>
      <c r="R348" s="4" t="s">
        <v>62</v>
      </c>
      <c r="S348" s="4" t="s">
        <v>63</v>
      </c>
      <c r="T348" s="4" t="s">
        <v>63</v>
      </c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4" t="s">
        <v>52</v>
      </c>
      <c r="AS348" s="4" t="s">
        <v>52</v>
      </c>
      <c r="AT348" s="1"/>
      <c r="AU348" s="4" t="s">
        <v>545</v>
      </c>
      <c r="AV348" s="1">
        <v>296</v>
      </c>
    </row>
    <row r="349" spans="1:48" ht="30" customHeight="1">
      <c r="A349" s="6" t="s">
        <v>538</v>
      </c>
      <c r="B349" s="6" t="s">
        <v>879</v>
      </c>
      <c r="C349" s="6" t="s">
        <v>71</v>
      </c>
      <c r="D349" s="7">
        <v>55</v>
      </c>
      <c r="E349" s="8"/>
      <c r="F349" s="8"/>
      <c r="G349" s="8"/>
      <c r="H349" s="8"/>
      <c r="I349" s="8"/>
      <c r="J349" s="8"/>
      <c r="K349" s="8"/>
      <c r="L349" s="8"/>
      <c r="M349" s="6"/>
      <c r="N349" s="4" t="s">
        <v>546</v>
      </c>
      <c r="O349" s="4" t="s">
        <v>52</v>
      </c>
      <c r="P349" s="4" t="s">
        <v>52</v>
      </c>
      <c r="Q349" s="4" t="s">
        <v>506</v>
      </c>
      <c r="R349" s="4" t="s">
        <v>62</v>
      </c>
      <c r="S349" s="4" t="s">
        <v>63</v>
      </c>
      <c r="T349" s="4" t="s">
        <v>63</v>
      </c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4" t="s">
        <v>52</v>
      </c>
      <c r="AS349" s="4" t="s">
        <v>52</v>
      </c>
      <c r="AT349" s="1"/>
      <c r="AU349" s="4" t="s">
        <v>547</v>
      </c>
      <c r="AV349" s="1">
        <v>290</v>
      </c>
    </row>
    <row r="350" spans="1:48" ht="30" customHeight="1">
      <c r="A350" s="6" t="s">
        <v>548</v>
      </c>
      <c r="B350" s="6" t="s">
        <v>549</v>
      </c>
      <c r="C350" s="6" t="s">
        <v>513</v>
      </c>
      <c r="D350" s="7">
        <v>19</v>
      </c>
      <c r="E350" s="8"/>
      <c r="F350" s="8"/>
      <c r="G350" s="8"/>
      <c r="H350" s="8"/>
      <c r="I350" s="8"/>
      <c r="J350" s="8"/>
      <c r="K350" s="8"/>
      <c r="L350" s="8"/>
      <c r="M350" s="6"/>
      <c r="N350" s="4" t="s">
        <v>550</v>
      </c>
      <c r="O350" s="4" t="s">
        <v>52</v>
      </c>
      <c r="P350" s="4" t="s">
        <v>52</v>
      </c>
      <c r="Q350" s="4" t="s">
        <v>506</v>
      </c>
      <c r="R350" s="4" t="s">
        <v>62</v>
      </c>
      <c r="S350" s="4" t="s">
        <v>63</v>
      </c>
      <c r="T350" s="4" t="s">
        <v>63</v>
      </c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4" t="s">
        <v>52</v>
      </c>
      <c r="AS350" s="4" t="s">
        <v>52</v>
      </c>
      <c r="AT350" s="1"/>
      <c r="AU350" s="4" t="s">
        <v>551</v>
      </c>
      <c r="AV350" s="1">
        <v>97</v>
      </c>
    </row>
    <row r="351" spans="1:48" ht="30" customHeight="1">
      <c r="A351" s="6" t="s">
        <v>552</v>
      </c>
      <c r="B351" s="6" t="s">
        <v>553</v>
      </c>
      <c r="C351" s="6" t="s">
        <v>513</v>
      </c>
      <c r="D351" s="7">
        <v>66</v>
      </c>
      <c r="E351" s="8"/>
      <c r="F351" s="8"/>
      <c r="G351" s="8"/>
      <c r="H351" s="8"/>
      <c r="I351" s="8"/>
      <c r="J351" s="8"/>
      <c r="K351" s="8"/>
      <c r="L351" s="8"/>
      <c r="M351" s="6"/>
      <c r="N351" s="4" t="s">
        <v>554</v>
      </c>
      <c r="O351" s="4" t="s">
        <v>52</v>
      </c>
      <c r="P351" s="4" t="s">
        <v>52</v>
      </c>
      <c r="Q351" s="4" t="s">
        <v>506</v>
      </c>
      <c r="R351" s="4" t="s">
        <v>62</v>
      </c>
      <c r="S351" s="4" t="s">
        <v>63</v>
      </c>
      <c r="T351" s="4" t="s">
        <v>63</v>
      </c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4" t="s">
        <v>52</v>
      </c>
      <c r="AS351" s="4" t="s">
        <v>52</v>
      </c>
      <c r="AT351" s="1"/>
      <c r="AU351" s="4" t="s">
        <v>555</v>
      </c>
      <c r="AV351" s="1">
        <v>98</v>
      </c>
    </row>
    <row r="352" spans="1:48" ht="30" customHeight="1">
      <c r="A352" s="6" t="s">
        <v>556</v>
      </c>
      <c r="B352" s="6" t="s">
        <v>557</v>
      </c>
      <c r="C352" s="6" t="s">
        <v>513</v>
      </c>
      <c r="D352" s="7">
        <v>91</v>
      </c>
      <c r="E352" s="8"/>
      <c r="F352" s="8"/>
      <c r="G352" s="8"/>
      <c r="H352" s="8"/>
      <c r="I352" s="8"/>
      <c r="J352" s="8"/>
      <c r="K352" s="8"/>
      <c r="L352" s="8"/>
      <c r="M352" s="6"/>
      <c r="N352" s="4" t="s">
        <v>558</v>
      </c>
      <c r="O352" s="4" t="s">
        <v>52</v>
      </c>
      <c r="P352" s="4" t="s">
        <v>52</v>
      </c>
      <c r="Q352" s="4" t="s">
        <v>506</v>
      </c>
      <c r="R352" s="4" t="s">
        <v>62</v>
      </c>
      <c r="S352" s="4" t="s">
        <v>63</v>
      </c>
      <c r="T352" s="4" t="s">
        <v>63</v>
      </c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4" t="s">
        <v>52</v>
      </c>
      <c r="AS352" s="4" t="s">
        <v>52</v>
      </c>
      <c r="AT352" s="1"/>
      <c r="AU352" s="4" t="s">
        <v>559</v>
      </c>
      <c r="AV352" s="1">
        <v>99</v>
      </c>
    </row>
    <row r="353" spans="1:48" ht="30" customHeight="1">
      <c r="A353" s="6" t="s">
        <v>560</v>
      </c>
      <c r="B353" s="6" t="s">
        <v>561</v>
      </c>
      <c r="C353" s="6" t="s">
        <v>513</v>
      </c>
      <c r="D353" s="7">
        <v>35</v>
      </c>
      <c r="E353" s="8"/>
      <c r="F353" s="8"/>
      <c r="G353" s="8"/>
      <c r="H353" s="8"/>
      <c r="I353" s="8"/>
      <c r="J353" s="8"/>
      <c r="K353" s="8"/>
      <c r="L353" s="8"/>
      <c r="M353" s="6"/>
      <c r="N353" s="4" t="s">
        <v>562</v>
      </c>
      <c r="O353" s="4" t="s">
        <v>52</v>
      </c>
      <c r="P353" s="4" t="s">
        <v>52</v>
      </c>
      <c r="Q353" s="4" t="s">
        <v>506</v>
      </c>
      <c r="R353" s="4" t="s">
        <v>62</v>
      </c>
      <c r="S353" s="4" t="s">
        <v>63</v>
      </c>
      <c r="T353" s="4" t="s">
        <v>63</v>
      </c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4" t="s">
        <v>52</v>
      </c>
      <c r="AS353" s="4" t="s">
        <v>52</v>
      </c>
      <c r="AT353" s="1"/>
      <c r="AU353" s="4" t="s">
        <v>563</v>
      </c>
      <c r="AV353" s="1">
        <v>256</v>
      </c>
    </row>
    <row r="354" spans="1:48" ht="30" customHeight="1">
      <c r="A354" s="6" t="s">
        <v>564</v>
      </c>
      <c r="B354" s="6" t="s">
        <v>565</v>
      </c>
      <c r="C354" s="6" t="s">
        <v>233</v>
      </c>
      <c r="D354" s="7">
        <v>7</v>
      </c>
      <c r="E354" s="8"/>
      <c r="F354" s="8"/>
      <c r="G354" s="8"/>
      <c r="H354" s="8"/>
      <c r="I354" s="8"/>
      <c r="J354" s="8"/>
      <c r="K354" s="8"/>
      <c r="L354" s="8"/>
      <c r="M354" s="6"/>
      <c r="N354" s="4" t="s">
        <v>566</v>
      </c>
      <c r="O354" s="4" t="s">
        <v>52</v>
      </c>
      <c r="P354" s="4" t="s">
        <v>52</v>
      </c>
      <c r="Q354" s="4" t="s">
        <v>506</v>
      </c>
      <c r="R354" s="4" t="s">
        <v>62</v>
      </c>
      <c r="S354" s="4" t="s">
        <v>63</v>
      </c>
      <c r="T354" s="4" t="s">
        <v>63</v>
      </c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4" t="s">
        <v>52</v>
      </c>
      <c r="AS354" s="4" t="s">
        <v>52</v>
      </c>
      <c r="AT354" s="1"/>
      <c r="AU354" s="4" t="s">
        <v>567</v>
      </c>
      <c r="AV354" s="1">
        <v>100</v>
      </c>
    </row>
    <row r="355" spans="1:48" ht="30" customHeight="1">
      <c r="A355" s="6" t="s">
        <v>568</v>
      </c>
      <c r="B355" s="6" t="s">
        <v>569</v>
      </c>
      <c r="C355" s="6" t="s">
        <v>265</v>
      </c>
      <c r="D355" s="7">
        <v>2</v>
      </c>
      <c r="E355" s="8"/>
      <c r="F355" s="8"/>
      <c r="G355" s="8"/>
      <c r="H355" s="8"/>
      <c r="I355" s="8"/>
      <c r="J355" s="8"/>
      <c r="K355" s="8"/>
      <c r="L355" s="8"/>
      <c r="M355" s="6"/>
      <c r="N355" s="4" t="s">
        <v>570</v>
      </c>
      <c r="O355" s="4" t="s">
        <v>52</v>
      </c>
      <c r="P355" s="4" t="s">
        <v>52</v>
      </c>
      <c r="Q355" s="4" t="s">
        <v>506</v>
      </c>
      <c r="R355" s="4" t="s">
        <v>62</v>
      </c>
      <c r="S355" s="4" t="s">
        <v>63</v>
      </c>
      <c r="T355" s="4" t="s">
        <v>63</v>
      </c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4" t="s">
        <v>52</v>
      </c>
      <c r="AS355" s="4" t="s">
        <v>52</v>
      </c>
      <c r="AT355" s="1"/>
      <c r="AU355" s="4" t="s">
        <v>571</v>
      </c>
      <c r="AV355" s="1">
        <v>285</v>
      </c>
    </row>
    <row r="356" spans="1:48" ht="30" customHeight="1">
      <c r="A356" s="17" t="s">
        <v>881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48" ht="30" customHeight="1">
      <c r="A357" s="17" t="s">
        <v>880</v>
      </c>
      <c r="B357" s="6" t="s">
        <v>525</v>
      </c>
      <c r="C357" s="6" t="s">
        <v>71</v>
      </c>
      <c r="D357" s="17">
        <v>42</v>
      </c>
      <c r="E357" s="8"/>
      <c r="F357" s="8"/>
      <c r="G357" s="8"/>
      <c r="H357" s="8"/>
      <c r="I357" s="8"/>
      <c r="J357" s="8"/>
      <c r="K357" s="8"/>
      <c r="L357" s="8"/>
      <c r="M357" s="7"/>
    </row>
    <row r="358" spans="1:48" ht="30" customHeight="1">
      <c r="A358" s="6" t="s">
        <v>538</v>
      </c>
      <c r="B358" s="6" t="s">
        <v>879</v>
      </c>
      <c r="C358" s="6" t="s">
        <v>71</v>
      </c>
      <c r="D358" s="17">
        <v>42</v>
      </c>
      <c r="E358" s="8"/>
      <c r="F358" s="8"/>
      <c r="G358" s="8"/>
      <c r="H358" s="8"/>
      <c r="I358" s="8"/>
      <c r="J358" s="8"/>
      <c r="K358" s="8"/>
      <c r="L358" s="8"/>
      <c r="M358" s="6"/>
      <c r="N358" s="4" t="s">
        <v>546</v>
      </c>
      <c r="O358" s="4" t="s">
        <v>52</v>
      </c>
      <c r="P358" s="4" t="s">
        <v>52</v>
      </c>
      <c r="Q358" s="4" t="s">
        <v>506</v>
      </c>
      <c r="R358" s="4" t="s">
        <v>62</v>
      </c>
      <c r="S358" s="4" t="s">
        <v>63</v>
      </c>
      <c r="T358" s="4" t="s">
        <v>63</v>
      </c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4" t="s">
        <v>52</v>
      </c>
      <c r="AS358" s="4" t="s">
        <v>52</v>
      </c>
      <c r="AT358" s="1"/>
      <c r="AU358" s="4" t="s">
        <v>547</v>
      </c>
      <c r="AV358" s="1">
        <v>290</v>
      </c>
    </row>
    <row r="359" spans="1:48" ht="30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48" ht="30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48" ht="30" customHeight="1">
      <c r="A361" s="26" t="s">
        <v>82</v>
      </c>
      <c r="B361" s="26"/>
      <c r="C361" s="26"/>
      <c r="D361" s="26"/>
      <c r="E361" s="26"/>
      <c r="F361" s="27"/>
      <c r="G361" s="26"/>
      <c r="H361" s="27"/>
      <c r="I361" s="26"/>
      <c r="J361" s="27"/>
      <c r="K361" s="26"/>
      <c r="L361" s="27"/>
      <c r="M361" s="26"/>
      <c r="N361" t="s">
        <v>83</v>
      </c>
    </row>
    <row r="362" spans="1:48" ht="30" customHeight="1">
      <c r="A362" s="6" t="s">
        <v>572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1"/>
      <c r="O362" s="1"/>
      <c r="P362" s="1"/>
      <c r="Q362" s="4" t="s">
        <v>573</v>
      </c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</row>
    <row r="363" spans="1:48" ht="30" customHeight="1">
      <c r="A363" s="9"/>
      <c r="B363" s="9"/>
      <c r="C363" s="6"/>
      <c r="D363" s="7"/>
      <c r="E363" s="8"/>
      <c r="F363" s="8"/>
      <c r="G363" s="8"/>
      <c r="H363" s="8"/>
      <c r="I363" s="8"/>
      <c r="J363" s="8"/>
      <c r="K363" s="8"/>
      <c r="L363" s="8"/>
      <c r="M363" s="6"/>
      <c r="N363" s="4" t="s">
        <v>574</v>
      </c>
      <c r="O363" s="4" t="s">
        <v>52</v>
      </c>
      <c r="P363" s="4" t="s">
        <v>52</v>
      </c>
      <c r="Q363" s="4" t="s">
        <v>573</v>
      </c>
      <c r="R363" s="4" t="s">
        <v>63</v>
      </c>
      <c r="S363" s="4" t="s">
        <v>63</v>
      </c>
      <c r="T363" s="4" t="s">
        <v>62</v>
      </c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4" t="s">
        <v>52</v>
      </c>
      <c r="AS363" s="4" t="s">
        <v>52</v>
      </c>
      <c r="AT363" s="1"/>
      <c r="AU363" s="4" t="s">
        <v>575</v>
      </c>
      <c r="AV363" s="1">
        <v>102</v>
      </c>
    </row>
    <row r="364" spans="1:48" ht="30" customHeight="1">
      <c r="A364" s="6" t="s">
        <v>576</v>
      </c>
      <c r="B364" s="6" t="s">
        <v>885</v>
      </c>
      <c r="C364" s="6" t="s">
        <v>265</v>
      </c>
      <c r="D364" s="19">
        <v>1</v>
      </c>
      <c r="E364" s="8"/>
      <c r="F364" s="8"/>
      <c r="G364" s="8"/>
      <c r="H364" s="8"/>
      <c r="I364" s="8"/>
      <c r="J364" s="8"/>
      <c r="K364" s="8"/>
      <c r="L364" s="8"/>
      <c r="M364" s="6"/>
      <c r="N364" s="4" t="s">
        <v>578</v>
      </c>
      <c r="O364" s="4" t="s">
        <v>52</v>
      </c>
      <c r="P364" s="4" t="s">
        <v>52</v>
      </c>
      <c r="Q364" s="4" t="s">
        <v>573</v>
      </c>
      <c r="R364" s="4" t="s">
        <v>63</v>
      </c>
      <c r="S364" s="4" t="s">
        <v>63</v>
      </c>
      <c r="T364" s="4" t="s">
        <v>62</v>
      </c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4" t="s">
        <v>52</v>
      </c>
      <c r="AS364" s="4" t="s">
        <v>52</v>
      </c>
      <c r="AT364" s="1"/>
      <c r="AU364" s="4" t="s">
        <v>579</v>
      </c>
      <c r="AV364" s="1">
        <v>154</v>
      </c>
    </row>
    <row r="365" spans="1:48" ht="30" customHeight="1">
      <c r="A365" s="6" t="s">
        <v>576</v>
      </c>
      <c r="B365" s="6" t="s">
        <v>577</v>
      </c>
      <c r="C365" s="6" t="s">
        <v>265</v>
      </c>
      <c r="D365" s="7">
        <v>1</v>
      </c>
      <c r="E365" s="8"/>
      <c r="F365" s="8"/>
      <c r="G365" s="8"/>
      <c r="H365" s="8"/>
      <c r="I365" s="8"/>
      <c r="J365" s="8"/>
      <c r="K365" s="8"/>
      <c r="L365" s="8"/>
      <c r="M365" s="6"/>
      <c r="N365" s="4" t="s">
        <v>578</v>
      </c>
      <c r="O365" s="4" t="s">
        <v>52</v>
      </c>
      <c r="P365" s="4" t="s">
        <v>52</v>
      </c>
      <c r="Q365" s="4" t="s">
        <v>573</v>
      </c>
      <c r="R365" s="4" t="s">
        <v>63</v>
      </c>
      <c r="S365" s="4" t="s">
        <v>63</v>
      </c>
      <c r="T365" s="4" t="s">
        <v>62</v>
      </c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4" t="s">
        <v>52</v>
      </c>
      <c r="AS365" s="4" t="s">
        <v>52</v>
      </c>
      <c r="AT365" s="1"/>
      <c r="AU365" s="4" t="s">
        <v>579</v>
      </c>
      <c r="AV365" s="1">
        <v>154</v>
      </c>
    </row>
    <row r="366" spans="1:48" ht="30" customHeight="1">
      <c r="A366" s="6" t="s">
        <v>580</v>
      </c>
      <c r="B366" s="6" t="s">
        <v>52</v>
      </c>
      <c r="C366" s="6" t="s">
        <v>265</v>
      </c>
      <c r="D366" s="7">
        <v>1</v>
      </c>
      <c r="E366" s="8"/>
      <c r="F366" s="8"/>
      <c r="G366" s="8"/>
      <c r="H366" s="8"/>
      <c r="I366" s="8"/>
      <c r="J366" s="8"/>
      <c r="K366" s="8"/>
      <c r="L366" s="8"/>
      <c r="M366" s="6"/>
      <c r="N366" s="4" t="s">
        <v>581</v>
      </c>
      <c r="O366" s="4" t="s">
        <v>52</v>
      </c>
      <c r="P366" s="4" t="s">
        <v>52</v>
      </c>
      <c r="Q366" s="4" t="s">
        <v>573</v>
      </c>
      <c r="R366" s="4" t="s">
        <v>63</v>
      </c>
      <c r="S366" s="4" t="s">
        <v>63</v>
      </c>
      <c r="T366" s="4" t="s">
        <v>62</v>
      </c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4" t="s">
        <v>52</v>
      </c>
      <c r="AS366" s="4" t="s">
        <v>52</v>
      </c>
      <c r="AT366" s="1"/>
      <c r="AU366" s="4" t="s">
        <v>582</v>
      </c>
      <c r="AV366" s="1">
        <v>260</v>
      </c>
    </row>
    <row r="367" spans="1:48" ht="30" customHeight="1">
      <c r="A367" s="6" t="s">
        <v>583</v>
      </c>
      <c r="B367" s="6" t="s">
        <v>584</v>
      </c>
      <c r="C367" s="6" t="s">
        <v>265</v>
      </c>
      <c r="D367" s="7">
        <v>1</v>
      </c>
      <c r="E367" s="8"/>
      <c r="F367" s="8"/>
      <c r="G367" s="8"/>
      <c r="H367" s="8"/>
      <c r="I367" s="8"/>
      <c r="J367" s="8"/>
      <c r="K367" s="8"/>
      <c r="L367" s="8"/>
      <c r="M367" s="6"/>
      <c r="N367" s="4" t="s">
        <v>585</v>
      </c>
      <c r="O367" s="4" t="s">
        <v>52</v>
      </c>
      <c r="P367" s="4" t="s">
        <v>52</v>
      </c>
      <c r="Q367" s="4" t="s">
        <v>573</v>
      </c>
      <c r="R367" s="4" t="s">
        <v>63</v>
      </c>
      <c r="S367" s="4" t="s">
        <v>63</v>
      </c>
      <c r="T367" s="4" t="s">
        <v>62</v>
      </c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4" t="s">
        <v>52</v>
      </c>
      <c r="AS367" s="4" t="s">
        <v>52</v>
      </c>
      <c r="AT367" s="1"/>
      <c r="AU367" s="4" t="s">
        <v>586</v>
      </c>
      <c r="AV367" s="1">
        <v>261</v>
      </c>
    </row>
    <row r="368" spans="1:48" ht="30" customHeight="1">
      <c r="A368" s="6" t="s">
        <v>587</v>
      </c>
      <c r="B368" s="6" t="s">
        <v>52</v>
      </c>
      <c r="C368" s="6" t="s">
        <v>265</v>
      </c>
      <c r="D368" s="7">
        <v>2</v>
      </c>
      <c r="E368" s="8"/>
      <c r="F368" s="8"/>
      <c r="G368" s="8"/>
      <c r="H368" s="8"/>
      <c r="I368" s="8"/>
      <c r="J368" s="8"/>
      <c r="K368" s="8"/>
      <c r="L368" s="8"/>
      <c r="M368" s="6"/>
      <c r="N368" s="4" t="s">
        <v>588</v>
      </c>
      <c r="O368" s="4" t="s">
        <v>52</v>
      </c>
      <c r="P368" s="4" t="s">
        <v>52</v>
      </c>
      <c r="Q368" s="4" t="s">
        <v>573</v>
      </c>
      <c r="R368" s="4" t="s">
        <v>63</v>
      </c>
      <c r="S368" s="4" t="s">
        <v>63</v>
      </c>
      <c r="T368" s="4" t="s">
        <v>62</v>
      </c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4" t="s">
        <v>52</v>
      </c>
      <c r="AS368" s="4" t="s">
        <v>52</v>
      </c>
      <c r="AT368" s="1"/>
      <c r="AU368" s="4" t="s">
        <v>589</v>
      </c>
      <c r="AV368" s="1">
        <v>291</v>
      </c>
    </row>
    <row r="369" spans="1:48" ht="30" customHeight="1">
      <c r="A369" s="6" t="s">
        <v>590</v>
      </c>
      <c r="B369" s="6" t="s">
        <v>591</v>
      </c>
      <c r="C369" s="6" t="s">
        <v>265</v>
      </c>
      <c r="D369" s="7">
        <v>12</v>
      </c>
      <c r="E369" s="8"/>
      <c r="F369" s="8"/>
      <c r="G369" s="8"/>
      <c r="H369" s="8"/>
      <c r="I369" s="8"/>
      <c r="J369" s="8"/>
      <c r="K369" s="8"/>
      <c r="L369" s="8"/>
      <c r="M369" s="6"/>
      <c r="N369" s="4" t="s">
        <v>592</v>
      </c>
      <c r="O369" s="4" t="s">
        <v>52</v>
      </c>
      <c r="P369" s="4" t="s">
        <v>52</v>
      </c>
      <c r="Q369" s="4" t="s">
        <v>573</v>
      </c>
      <c r="R369" s="4" t="s">
        <v>63</v>
      </c>
      <c r="S369" s="4" t="s">
        <v>63</v>
      </c>
      <c r="T369" s="4" t="s">
        <v>62</v>
      </c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4" t="s">
        <v>52</v>
      </c>
      <c r="AS369" s="4" t="s">
        <v>52</v>
      </c>
      <c r="AT369" s="1"/>
      <c r="AU369" s="4" t="s">
        <v>593</v>
      </c>
      <c r="AV369" s="1">
        <v>293</v>
      </c>
    </row>
    <row r="370" spans="1:48" ht="30" customHeight="1">
      <c r="A370" s="6" t="s">
        <v>594</v>
      </c>
      <c r="B370" s="6" t="s">
        <v>595</v>
      </c>
      <c r="C370" s="6" t="s">
        <v>596</v>
      </c>
      <c r="D370" s="7">
        <v>2</v>
      </c>
      <c r="E370" s="8"/>
      <c r="F370" s="8"/>
      <c r="G370" s="8"/>
      <c r="H370" s="8"/>
      <c r="I370" s="8"/>
      <c r="J370" s="8"/>
      <c r="K370" s="8"/>
      <c r="L370" s="8"/>
      <c r="M370" s="6"/>
      <c r="N370" s="4" t="s">
        <v>597</v>
      </c>
      <c r="O370" s="4" t="s">
        <v>52</v>
      </c>
      <c r="P370" s="4" t="s">
        <v>52</v>
      </c>
      <c r="Q370" s="4" t="s">
        <v>573</v>
      </c>
      <c r="R370" s="4" t="s">
        <v>62</v>
      </c>
      <c r="S370" s="4" t="s">
        <v>63</v>
      </c>
      <c r="T370" s="4" t="s">
        <v>63</v>
      </c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4" t="s">
        <v>52</v>
      </c>
      <c r="AS370" s="4" t="s">
        <v>52</v>
      </c>
      <c r="AT370" s="1"/>
      <c r="AU370" s="4" t="s">
        <v>598</v>
      </c>
      <c r="AV370" s="1">
        <v>107</v>
      </c>
    </row>
    <row r="371" spans="1:48" ht="30" customHeight="1">
      <c r="A371" s="6" t="s">
        <v>599</v>
      </c>
      <c r="B371" s="6" t="s">
        <v>600</v>
      </c>
      <c r="C371" s="6" t="s">
        <v>596</v>
      </c>
      <c r="D371" s="7">
        <v>1</v>
      </c>
      <c r="E371" s="8"/>
      <c r="F371" s="8"/>
      <c r="G371" s="8"/>
      <c r="H371" s="8"/>
      <c r="I371" s="8"/>
      <c r="J371" s="8"/>
      <c r="K371" s="8"/>
      <c r="L371" s="8"/>
      <c r="M371" s="6"/>
      <c r="N371" s="4" t="s">
        <v>601</v>
      </c>
      <c r="O371" s="4" t="s">
        <v>52</v>
      </c>
      <c r="P371" s="4" t="s">
        <v>52</v>
      </c>
      <c r="Q371" s="4" t="s">
        <v>573</v>
      </c>
      <c r="R371" s="4" t="s">
        <v>62</v>
      </c>
      <c r="S371" s="4" t="s">
        <v>63</v>
      </c>
      <c r="T371" s="4" t="s">
        <v>63</v>
      </c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4" t="s">
        <v>52</v>
      </c>
      <c r="AS371" s="4" t="s">
        <v>52</v>
      </c>
      <c r="AT371" s="1"/>
      <c r="AU371" s="4" t="s">
        <v>602</v>
      </c>
      <c r="AV371" s="1">
        <v>108</v>
      </c>
    </row>
    <row r="372" spans="1:48" ht="30" customHeight="1">
      <c r="A372" s="6" t="s">
        <v>603</v>
      </c>
      <c r="B372" s="6" t="s">
        <v>604</v>
      </c>
      <c r="C372" s="6" t="s">
        <v>596</v>
      </c>
      <c r="D372" s="7">
        <v>5</v>
      </c>
      <c r="E372" s="8"/>
      <c r="F372" s="8"/>
      <c r="G372" s="8"/>
      <c r="H372" s="8"/>
      <c r="I372" s="8"/>
      <c r="J372" s="8"/>
      <c r="K372" s="8"/>
      <c r="L372" s="8"/>
      <c r="M372" s="6"/>
      <c r="N372" s="4" t="s">
        <v>605</v>
      </c>
      <c r="O372" s="4" t="s">
        <v>52</v>
      </c>
      <c r="P372" s="4" t="s">
        <v>52</v>
      </c>
      <c r="Q372" s="4" t="s">
        <v>573</v>
      </c>
      <c r="R372" s="4" t="s">
        <v>62</v>
      </c>
      <c r="S372" s="4" t="s">
        <v>63</v>
      </c>
      <c r="T372" s="4" t="s">
        <v>63</v>
      </c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4" t="s">
        <v>52</v>
      </c>
      <c r="AS372" s="4" t="s">
        <v>52</v>
      </c>
      <c r="AT372" s="1"/>
      <c r="AU372" s="4" t="s">
        <v>606</v>
      </c>
      <c r="AV372" s="1">
        <v>109</v>
      </c>
    </row>
    <row r="373" spans="1:48" ht="30" customHeight="1">
      <c r="A373" s="6" t="s">
        <v>607</v>
      </c>
      <c r="B373" s="6" t="s">
        <v>608</v>
      </c>
      <c r="C373" s="6" t="s">
        <v>596</v>
      </c>
      <c r="D373" s="7">
        <v>3</v>
      </c>
      <c r="E373" s="8"/>
      <c r="F373" s="8"/>
      <c r="G373" s="8"/>
      <c r="H373" s="8"/>
      <c r="I373" s="8"/>
      <c r="J373" s="8"/>
      <c r="K373" s="8"/>
      <c r="L373" s="8"/>
      <c r="M373" s="6"/>
      <c r="N373" s="4" t="s">
        <v>609</v>
      </c>
      <c r="O373" s="4" t="s">
        <v>52</v>
      </c>
      <c r="P373" s="4" t="s">
        <v>52</v>
      </c>
      <c r="Q373" s="4" t="s">
        <v>573</v>
      </c>
      <c r="R373" s="4" t="s">
        <v>62</v>
      </c>
      <c r="S373" s="4" t="s">
        <v>63</v>
      </c>
      <c r="T373" s="4" t="s">
        <v>63</v>
      </c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4" t="s">
        <v>52</v>
      </c>
      <c r="AS373" s="4" t="s">
        <v>52</v>
      </c>
      <c r="AT373" s="1"/>
      <c r="AU373" s="4" t="s">
        <v>610</v>
      </c>
      <c r="AV373" s="1">
        <v>110</v>
      </c>
    </row>
    <row r="374" spans="1:48" ht="30" customHeight="1">
      <c r="A374" s="6" t="s">
        <v>611</v>
      </c>
      <c r="B374" s="6" t="s">
        <v>876</v>
      </c>
      <c r="C374" s="6" t="s">
        <v>596</v>
      </c>
      <c r="D374" s="7">
        <v>2</v>
      </c>
      <c r="E374" s="8"/>
      <c r="F374" s="8"/>
      <c r="G374" s="8"/>
      <c r="H374" s="8"/>
      <c r="I374" s="8"/>
      <c r="J374" s="8"/>
      <c r="K374" s="8"/>
      <c r="L374" s="8"/>
      <c r="M374" s="6"/>
      <c r="N374" s="4" t="s">
        <v>612</v>
      </c>
      <c r="O374" s="4" t="s">
        <v>52</v>
      </c>
      <c r="P374" s="4" t="s">
        <v>52</v>
      </c>
      <c r="Q374" s="4" t="s">
        <v>573</v>
      </c>
      <c r="R374" s="4" t="s">
        <v>62</v>
      </c>
      <c r="S374" s="4" t="s">
        <v>63</v>
      </c>
      <c r="T374" s="4" t="s">
        <v>63</v>
      </c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4" t="s">
        <v>52</v>
      </c>
      <c r="AS374" s="4" t="s">
        <v>52</v>
      </c>
      <c r="AT374" s="1"/>
      <c r="AU374" s="4" t="s">
        <v>613</v>
      </c>
      <c r="AV374" s="1">
        <v>111</v>
      </c>
    </row>
    <row r="375" spans="1:48" ht="30" customHeight="1">
      <c r="A375" s="6" t="s">
        <v>614</v>
      </c>
      <c r="B375" s="6" t="s">
        <v>615</v>
      </c>
      <c r="C375" s="6" t="s">
        <v>233</v>
      </c>
      <c r="D375" s="7">
        <v>15</v>
      </c>
      <c r="E375" s="8"/>
      <c r="F375" s="8"/>
      <c r="G375" s="8"/>
      <c r="H375" s="8"/>
      <c r="I375" s="8"/>
      <c r="J375" s="8"/>
      <c r="K375" s="8"/>
      <c r="L375" s="8"/>
      <c r="M375" s="6"/>
      <c r="N375" s="4" t="s">
        <v>616</v>
      </c>
      <c r="O375" s="4" t="s">
        <v>52</v>
      </c>
      <c r="P375" s="4" t="s">
        <v>52</v>
      </c>
      <c r="Q375" s="4" t="s">
        <v>573</v>
      </c>
      <c r="R375" s="4" t="s">
        <v>62</v>
      </c>
      <c r="S375" s="4" t="s">
        <v>63</v>
      </c>
      <c r="T375" s="4" t="s">
        <v>63</v>
      </c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4" t="s">
        <v>52</v>
      </c>
      <c r="AS375" s="4" t="s">
        <v>52</v>
      </c>
      <c r="AT375" s="1"/>
      <c r="AU375" s="4" t="s">
        <v>617</v>
      </c>
      <c r="AV375" s="1">
        <v>113</v>
      </c>
    </row>
    <row r="376" spans="1:48" ht="30" customHeight="1">
      <c r="A376" s="14" t="s">
        <v>877</v>
      </c>
      <c r="B376" s="6" t="s">
        <v>878</v>
      </c>
      <c r="C376" s="6" t="s">
        <v>596</v>
      </c>
      <c r="D376" s="14">
        <v>3</v>
      </c>
      <c r="E376" s="8"/>
      <c r="F376" s="8"/>
      <c r="G376" s="8"/>
      <c r="H376" s="8"/>
      <c r="I376" s="8"/>
      <c r="J376" s="8"/>
      <c r="K376" s="8"/>
      <c r="L376" s="8"/>
      <c r="M376" s="6"/>
      <c r="N376" s="4" t="s">
        <v>612</v>
      </c>
      <c r="O376" s="4" t="s">
        <v>52</v>
      </c>
      <c r="P376" s="4" t="s">
        <v>52</v>
      </c>
      <c r="Q376" s="4" t="s">
        <v>573</v>
      </c>
      <c r="R376" s="4" t="s">
        <v>62</v>
      </c>
      <c r="S376" s="4" t="s">
        <v>63</v>
      </c>
      <c r="T376" s="4" t="s">
        <v>63</v>
      </c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4" t="s">
        <v>52</v>
      </c>
      <c r="AS376" s="4" t="s">
        <v>52</v>
      </c>
      <c r="AT376" s="1"/>
      <c r="AU376" s="4" t="s">
        <v>613</v>
      </c>
      <c r="AV376" s="1">
        <v>111</v>
      </c>
    </row>
    <row r="377" spans="1:48" ht="30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48" ht="30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48" ht="30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48" ht="30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48" ht="30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48" ht="30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48" ht="30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48" ht="30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48" ht="30" customHeight="1">
      <c r="A385" s="26" t="s">
        <v>82</v>
      </c>
      <c r="B385" s="26"/>
      <c r="C385" s="26"/>
      <c r="D385" s="26"/>
      <c r="E385" s="26"/>
      <c r="F385" s="27"/>
      <c r="G385" s="26"/>
      <c r="H385" s="27"/>
      <c r="I385" s="26"/>
      <c r="J385" s="27"/>
      <c r="K385" s="26"/>
      <c r="L385" s="27"/>
      <c r="M385" s="26"/>
      <c r="N385" t="s">
        <v>83</v>
      </c>
    </row>
    <row r="386" spans="1:48" ht="30" customHeight="1">
      <c r="A386" s="6" t="s">
        <v>618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1"/>
      <c r="O386" s="1"/>
      <c r="P386" s="1"/>
      <c r="Q386" s="4" t="s">
        <v>619</v>
      </c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</row>
    <row r="387" spans="1:48" ht="30" customHeight="1">
      <c r="A387" s="13" t="s">
        <v>868</v>
      </c>
      <c r="B387" s="13" t="s">
        <v>869</v>
      </c>
      <c r="C387" s="6" t="s">
        <v>71</v>
      </c>
      <c r="D387" s="7">
        <v>160</v>
      </c>
      <c r="E387" s="8"/>
      <c r="F387" s="8"/>
      <c r="G387" s="8"/>
      <c r="H387" s="8"/>
      <c r="I387" s="8"/>
      <c r="J387" s="8"/>
      <c r="K387" s="8"/>
      <c r="L387" s="8"/>
      <c r="M387" s="6"/>
      <c r="N387" s="4" t="s">
        <v>621</v>
      </c>
      <c r="O387" s="4" t="s">
        <v>52</v>
      </c>
      <c r="P387" s="4" t="s">
        <v>52</v>
      </c>
      <c r="Q387" s="4" t="s">
        <v>619</v>
      </c>
      <c r="R387" s="4" t="s">
        <v>62</v>
      </c>
      <c r="S387" s="4" t="s">
        <v>63</v>
      </c>
      <c r="T387" s="4" t="s">
        <v>63</v>
      </c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4" t="s">
        <v>52</v>
      </c>
      <c r="AS387" s="4" t="s">
        <v>52</v>
      </c>
      <c r="AT387" s="1"/>
      <c r="AU387" s="4" t="s">
        <v>622</v>
      </c>
      <c r="AV387" s="1">
        <v>292</v>
      </c>
    </row>
    <row r="388" spans="1:48" ht="30" customHeight="1">
      <c r="A388" s="6" t="s">
        <v>870</v>
      </c>
      <c r="B388" s="6" t="s">
        <v>628</v>
      </c>
      <c r="C388" s="6" t="s">
        <v>71</v>
      </c>
      <c r="D388" s="13">
        <v>160</v>
      </c>
      <c r="E388" s="8"/>
      <c r="F388" s="8"/>
      <c r="G388" s="8"/>
      <c r="H388" s="8"/>
      <c r="I388" s="8"/>
      <c r="J388" s="8"/>
      <c r="K388" s="8"/>
      <c r="L388" s="8"/>
      <c r="M388" s="6"/>
      <c r="N388" s="4" t="s">
        <v>629</v>
      </c>
      <c r="O388" s="4" t="s">
        <v>52</v>
      </c>
      <c r="P388" s="4" t="s">
        <v>52</v>
      </c>
      <c r="Q388" s="4" t="s">
        <v>619</v>
      </c>
      <c r="R388" s="4" t="s">
        <v>62</v>
      </c>
      <c r="S388" s="4" t="s">
        <v>63</v>
      </c>
      <c r="T388" s="4" t="s">
        <v>63</v>
      </c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4" t="s">
        <v>52</v>
      </c>
      <c r="AS388" s="4" t="s">
        <v>52</v>
      </c>
      <c r="AT388" s="1"/>
      <c r="AU388" s="4" t="s">
        <v>630</v>
      </c>
      <c r="AV388" s="1">
        <v>168</v>
      </c>
    </row>
    <row r="389" spans="1:48" ht="30" customHeight="1">
      <c r="A389" s="13" t="s">
        <v>871</v>
      </c>
      <c r="B389" s="6" t="s">
        <v>872</v>
      </c>
      <c r="C389" s="13" t="s">
        <v>873</v>
      </c>
      <c r="D389" s="13">
        <v>30</v>
      </c>
      <c r="E389" s="8"/>
      <c r="F389" s="8"/>
      <c r="G389" s="8"/>
      <c r="H389" s="8"/>
      <c r="I389" s="8"/>
      <c r="J389" s="8"/>
      <c r="K389" s="8"/>
      <c r="L389" s="8"/>
      <c r="M389" s="6"/>
      <c r="N389" s="4" t="s">
        <v>631</v>
      </c>
      <c r="O389" s="4" t="s">
        <v>52</v>
      </c>
      <c r="P389" s="4" t="s">
        <v>52</v>
      </c>
      <c r="Q389" s="4" t="s">
        <v>619</v>
      </c>
      <c r="R389" s="4" t="s">
        <v>62</v>
      </c>
      <c r="S389" s="4" t="s">
        <v>63</v>
      </c>
      <c r="T389" s="4" t="s">
        <v>63</v>
      </c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4" t="s">
        <v>52</v>
      </c>
      <c r="AS389" s="4" t="s">
        <v>52</v>
      </c>
      <c r="AT389" s="1"/>
      <c r="AU389" s="4" t="s">
        <v>632</v>
      </c>
      <c r="AV389" s="1">
        <v>295</v>
      </c>
    </row>
    <row r="390" spans="1:48" ht="30" customHeight="1">
      <c r="A390" s="6" t="s">
        <v>623</v>
      </c>
      <c r="B390" s="6" t="s">
        <v>624</v>
      </c>
      <c r="C390" s="6" t="s">
        <v>71</v>
      </c>
      <c r="D390" s="7">
        <v>20</v>
      </c>
      <c r="E390" s="8"/>
      <c r="F390" s="8"/>
      <c r="G390" s="8"/>
      <c r="H390" s="8"/>
      <c r="I390" s="8"/>
      <c r="J390" s="8"/>
      <c r="K390" s="8"/>
      <c r="L390" s="8"/>
      <c r="M390" s="6"/>
      <c r="N390" s="4" t="s">
        <v>625</v>
      </c>
      <c r="O390" s="4" t="s">
        <v>52</v>
      </c>
      <c r="P390" s="4" t="s">
        <v>52</v>
      </c>
      <c r="Q390" s="4" t="s">
        <v>619</v>
      </c>
      <c r="R390" s="4" t="s">
        <v>62</v>
      </c>
      <c r="S390" s="4" t="s">
        <v>63</v>
      </c>
      <c r="T390" s="4" t="s">
        <v>63</v>
      </c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4" t="s">
        <v>52</v>
      </c>
      <c r="AS390" s="4" t="s">
        <v>52</v>
      </c>
      <c r="AT390" s="1"/>
      <c r="AU390" s="4" t="s">
        <v>626</v>
      </c>
      <c r="AV390" s="1">
        <v>155</v>
      </c>
    </row>
    <row r="391" spans="1:48" ht="30" customHeight="1">
      <c r="A391" s="6" t="s">
        <v>627</v>
      </c>
      <c r="B391" s="6" t="s">
        <v>628</v>
      </c>
      <c r="C391" s="6" t="s">
        <v>71</v>
      </c>
      <c r="D391" s="7">
        <v>10</v>
      </c>
      <c r="E391" s="8"/>
      <c r="F391" s="8"/>
      <c r="G391" s="8"/>
      <c r="H391" s="8"/>
      <c r="I391" s="8"/>
      <c r="J391" s="8"/>
      <c r="K391" s="8"/>
      <c r="L391" s="8"/>
      <c r="M391" s="6"/>
      <c r="N391" s="4" t="s">
        <v>629</v>
      </c>
      <c r="O391" s="4" t="s">
        <v>52</v>
      </c>
      <c r="P391" s="4" t="s">
        <v>52</v>
      </c>
      <c r="Q391" s="4" t="s">
        <v>619</v>
      </c>
      <c r="R391" s="4" t="s">
        <v>62</v>
      </c>
      <c r="S391" s="4" t="s">
        <v>63</v>
      </c>
      <c r="T391" s="4" t="s">
        <v>63</v>
      </c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4" t="s">
        <v>52</v>
      </c>
      <c r="AS391" s="4" t="s">
        <v>52</v>
      </c>
      <c r="AT391" s="1"/>
      <c r="AU391" s="4" t="s">
        <v>630</v>
      </c>
      <c r="AV391" s="1">
        <v>168</v>
      </c>
    </row>
    <row r="392" spans="1:48" ht="30" customHeight="1">
      <c r="A392" s="6" t="s">
        <v>882</v>
      </c>
      <c r="B392" s="18" t="s">
        <v>883</v>
      </c>
      <c r="C392" s="6" t="s">
        <v>265</v>
      </c>
      <c r="D392" s="7">
        <v>5</v>
      </c>
      <c r="E392" s="8"/>
      <c r="F392" s="8"/>
      <c r="G392" s="8"/>
      <c r="H392" s="8"/>
      <c r="I392" s="8"/>
      <c r="J392" s="8"/>
      <c r="K392" s="8"/>
      <c r="L392" s="8"/>
      <c r="M392" s="6"/>
      <c r="N392" s="4" t="s">
        <v>631</v>
      </c>
      <c r="O392" s="4" t="s">
        <v>52</v>
      </c>
      <c r="P392" s="4" t="s">
        <v>52</v>
      </c>
      <c r="Q392" s="4" t="s">
        <v>619</v>
      </c>
      <c r="R392" s="4" t="s">
        <v>62</v>
      </c>
      <c r="S392" s="4" t="s">
        <v>63</v>
      </c>
      <c r="T392" s="4" t="s">
        <v>63</v>
      </c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4" t="s">
        <v>52</v>
      </c>
      <c r="AS392" s="4" t="s">
        <v>52</v>
      </c>
      <c r="AT392" s="1"/>
      <c r="AU392" s="4" t="s">
        <v>632</v>
      </c>
      <c r="AV392" s="1">
        <v>295</v>
      </c>
    </row>
    <row r="393" spans="1:48" ht="30" customHeight="1">
      <c r="A393" s="6" t="s">
        <v>633</v>
      </c>
      <c r="B393" s="6" t="s">
        <v>634</v>
      </c>
      <c r="C393" s="6" t="s">
        <v>233</v>
      </c>
      <c r="D393" s="7">
        <v>43</v>
      </c>
      <c r="E393" s="8"/>
      <c r="F393" s="8"/>
      <c r="G393" s="8"/>
      <c r="H393" s="8"/>
      <c r="I393" s="8"/>
      <c r="J393" s="8"/>
      <c r="K393" s="8"/>
      <c r="L393" s="8"/>
      <c r="M393" s="6"/>
      <c r="N393" s="4" t="s">
        <v>635</v>
      </c>
      <c r="O393" s="4" t="s">
        <v>52</v>
      </c>
      <c r="P393" s="4" t="s">
        <v>52</v>
      </c>
      <c r="Q393" s="4" t="s">
        <v>619</v>
      </c>
      <c r="R393" s="4" t="s">
        <v>62</v>
      </c>
      <c r="S393" s="4" t="s">
        <v>63</v>
      </c>
      <c r="T393" s="4" t="s">
        <v>63</v>
      </c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4" t="s">
        <v>52</v>
      </c>
      <c r="AS393" s="4" t="s">
        <v>52</v>
      </c>
      <c r="AT393" s="1"/>
      <c r="AU393" s="4" t="s">
        <v>636</v>
      </c>
      <c r="AV393" s="1">
        <v>152</v>
      </c>
    </row>
    <row r="394" spans="1:48" ht="30" customHeight="1">
      <c r="A394" s="6" t="s">
        <v>637</v>
      </c>
      <c r="B394" s="6" t="s">
        <v>517</v>
      </c>
      <c r="C394" s="6" t="s">
        <v>265</v>
      </c>
      <c r="D394" s="7">
        <v>1</v>
      </c>
      <c r="E394" s="8"/>
      <c r="F394" s="8"/>
      <c r="G394" s="8"/>
      <c r="H394" s="8"/>
      <c r="I394" s="8"/>
      <c r="J394" s="8"/>
      <c r="K394" s="8"/>
      <c r="L394" s="8"/>
      <c r="M394" s="6"/>
      <c r="N394" s="4" t="s">
        <v>638</v>
      </c>
      <c r="O394" s="4" t="s">
        <v>52</v>
      </c>
      <c r="P394" s="4" t="s">
        <v>52</v>
      </c>
      <c r="Q394" s="4" t="s">
        <v>619</v>
      </c>
      <c r="R394" s="4" t="s">
        <v>62</v>
      </c>
      <c r="S394" s="4" t="s">
        <v>63</v>
      </c>
      <c r="T394" s="4" t="s">
        <v>63</v>
      </c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4" t="s">
        <v>52</v>
      </c>
      <c r="AS394" s="4" t="s">
        <v>52</v>
      </c>
      <c r="AT394" s="1"/>
      <c r="AU394" s="4" t="s">
        <v>639</v>
      </c>
      <c r="AV394" s="1">
        <v>153</v>
      </c>
    </row>
    <row r="395" spans="1:48" ht="30" customHeight="1">
      <c r="A395" s="6" t="s">
        <v>640</v>
      </c>
      <c r="B395" s="6" t="s">
        <v>641</v>
      </c>
      <c r="C395" s="6" t="s">
        <v>288</v>
      </c>
      <c r="D395" s="7">
        <v>8</v>
      </c>
      <c r="E395" s="8"/>
      <c r="F395" s="8"/>
      <c r="G395" s="8"/>
      <c r="H395" s="8"/>
      <c r="I395" s="8"/>
      <c r="J395" s="8"/>
      <c r="K395" s="8"/>
      <c r="L395" s="8"/>
      <c r="M395" s="6"/>
      <c r="N395" s="4" t="s">
        <v>642</v>
      </c>
      <c r="O395" s="4" t="s">
        <v>52</v>
      </c>
      <c r="P395" s="4" t="s">
        <v>52</v>
      </c>
      <c r="Q395" s="4" t="s">
        <v>619</v>
      </c>
      <c r="R395" s="4" t="s">
        <v>62</v>
      </c>
      <c r="S395" s="4" t="s">
        <v>63</v>
      </c>
      <c r="T395" s="4" t="s">
        <v>63</v>
      </c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4" t="s">
        <v>52</v>
      </c>
      <c r="AS395" s="4" t="s">
        <v>52</v>
      </c>
      <c r="AT395" s="1"/>
      <c r="AU395" s="4" t="s">
        <v>643</v>
      </c>
      <c r="AV395" s="1">
        <v>120</v>
      </c>
    </row>
    <row r="396" spans="1:48" ht="30" customHeight="1">
      <c r="A396" s="6" t="s">
        <v>861</v>
      </c>
      <c r="B396" s="6" t="s">
        <v>874</v>
      </c>
      <c r="C396" s="6" t="s">
        <v>644</v>
      </c>
      <c r="D396" s="7">
        <v>1</v>
      </c>
      <c r="E396" s="8"/>
      <c r="F396" s="8"/>
      <c r="G396" s="8"/>
      <c r="H396" s="8"/>
      <c r="I396" s="8"/>
      <c r="J396" s="8"/>
      <c r="K396" s="8"/>
      <c r="L396" s="8"/>
      <c r="M396" s="6"/>
      <c r="N396" s="4" t="s">
        <v>645</v>
      </c>
      <c r="O396" s="4" t="s">
        <v>52</v>
      </c>
      <c r="P396" s="4" t="s">
        <v>52</v>
      </c>
      <c r="Q396" s="4" t="s">
        <v>619</v>
      </c>
      <c r="R396" s="4" t="s">
        <v>62</v>
      </c>
      <c r="S396" s="4" t="s">
        <v>63</v>
      </c>
      <c r="T396" s="4" t="s">
        <v>63</v>
      </c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4" t="s">
        <v>52</v>
      </c>
      <c r="AS396" s="4" t="s">
        <v>52</v>
      </c>
      <c r="AT396" s="1"/>
      <c r="AU396" s="4" t="s">
        <v>646</v>
      </c>
      <c r="AV396" s="1">
        <v>264</v>
      </c>
    </row>
    <row r="397" spans="1:48" ht="30" customHeight="1">
      <c r="A397" s="6"/>
      <c r="B397" s="6"/>
      <c r="C397" s="6"/>
      <c r="D397" s="13"/>
      <c r="E397" s="8"/>
      <c r="F397" s="8"/>
      <c r="G397" s="8"/>
      <c r="H397" s="8"/>
      <c r="I397" s="8"/>
      <c r="J397" s="8"/>
      <c r="K397" s="8"/>
      <c r="L397" s="8"/>
      <c r="M397" s="6"/>
      <c r="N397" s="4"/>
      <c r="O397" s="4"/>
      <c r="P397" s="4"/>
      <c r="Q397" s="4"/>
      <c r="R397" s="4"/>
      <c r="S397" s="4"/>
      <c r="T397" s="4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4"/>
      <c r="AS397" s="4"/>
      <c r="AT397" s="1"/>
      <c r="AU397" s="4"/>
      <c r="AV397" s="1"/>
    </row>
    <row r="398" spans="1:48" ht="30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1:48" ht="30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1:48" ht="30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48" ht="30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1:48" ht="30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1:48" ht="30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1:48" ht="30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1:48" ht="30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48" ht="30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48" ht="30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48" ht="30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1:48" ht="30" customHeight="1">
      <c r="A409" s="26" t="s">
        <v>82</v>
      </c>
      <c r="B409" s="26"/>
      <c r="C409" s="26"/>
      <c r="D409" s="26"/>
      <c r="E409" s="26"/>
      <c r="F409" s="27"/>
      <c r="G409" s="26"/>
      <c r="H409" s="27"/>
      <c r="I409" s="26"/>
      <c r="J409" s="27"/>
      <c r="K409" s="26"/>
      <c r="L409" s="27"/>
      <c r="M409" s="26"/>
      <c r="N409" t="s">
        <v>83</v>
      </c>
    </row>
    <row r="410" spans="1:48" ht="30" customHeight="1">
      <c r="A410" s="6" t="s">
        <v>647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1"/>
      <c r="O410" s="1"/>
      <c r="P410" s="1"/>
      <c r="Q410" s="4" t="s">
        <v>648</v>
      </c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</row>
    <row r="411" spans="1:48" ht="30" customHeight="1">
      <c r="A411" s="6" t="s">
        <v>649</v>
      </c>
      <c r="B411" s="14" t="s">
        <v>875</v>
      </c>
      <c r="C411" s="6" t="s">
        <v>650</v>
      </c>
      <c r="D411" s="7">
        <v>10</v>
      </c>
      <c r="E411" s="8"/>
      <c r="F411" s="8"/>
      <c r="G411" s="8"/>
      <c r="H411" s="8"/>
      <c r="I411" s="8"/>
      <c r="J411" s="8"/>
      <c r="K411" s="8"/>
      <c r="L411" s="8"/>
      <c r="M411" s="6" t="s">
        <v>52</v>
      </c>
      <c r="N411" s="4" t="s">
        <v>651</v>
      </c>
      <c r="O411" s="4" t="s">
        <v>52</v>
      </c>
      <c r="P411" s="4" t="s">
        <v>52</v>
      </c>
      <c r="Q411" s="4" t="s">
        <v>648</v>
      </c>
      <c r="R411" s="4" t="s">
        <v>62</v>
      </c>
      <c r="S411" s="4" t="s">
        <v>63</v>
      </c>
      <c r="T411" s="4" t="s">
        <v>63</v>
      </c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4" t="s">
        <v>52</v>
      </c>
      <c r="AS411" s="4" t="s">
        <v>52</v>
      </c>
      <c r="AT411" s="1"/>
      <c r="AU411" s="4" t="s">
        <v>652</v>
      </c>
      <c r="AV411" s="1">
        <v>265</v>
      </c>
    </row>
    <row r="412" spans="1:48" ht="30" customHeight="1">
      <c r="A412" s="6" t="s">
        <v>653</v>
      </c>
      <c r="B412" s="18" t="s">
        <v>884</v>
      </c>
      <c r="C412" s="6" t="s">
        <v>654</v>
      </c>
      <c r="D412" s="7">
        <v>2</v>
      </c>
      <c r="E412" s="8"/>
      <c r="F412" s="8"/>
      <c r="G412" s="8"/>
      <c r="H412" s="8"/>
      <c r="I412" s="8"/>
      <c r="J412" s="8"/>
      <c r="K412" s="8"/>
      <c r="L412" s="8"/>
      <c r="M412" s="6" t="s">
        <v>52</v>
      </c>
      <c r="N412" s="4" t="s">
        <v>655</v>
      </c>
      <c r="O412" s="4" t="s">
        <v>52</v>
      </c>
      <c r="P412" s="4" t="s">
        <v>52</v>
      </c>
      <c r="Q412" s="4" t="s">
        <v>648</v>
      </c>
      <c r="R412" s="4" t="s">
        <v>62</v>
      </c>
      <c r="S412" s="4" t="s">
        <v>63</v>
      </c>
      <c r="T412" s="4" t="s">
        <v>63</v>
      </c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4" t="s">
        <v>52</v>
      </c>
      <c r="AS412" s="4" t="s">
        <v>52</v>
      </c>
      <c r="AT412" s="1"/>
      <c r="AU412" s="4" t="s">
        <v>656</v>
      </c>
      <c r="AV412" s="1">
        <v>266</v>
      </c>
    </row>
    <row r="413" spans="1:48" ht="30" customHeight="1">
      <c r="A413" s="6" t="s">
        <v>657</v>
      </c>
      <c r="B413" s="6" t="s">
        <v>52</v>
      </c>
      <c r="C413" s="6" t="s">
        <v>158</v>
      </c>
      <c r="D413" s="7">
        <v>2.0529999999999999</v>
      </c>
      <c r="E413" s="8"/>
      <c r="F413" s="8"/>
      <c r="G413" s="8"/>
      <c r="H413" s="8"/>
      <c r="I413" s="8"/>
      <c r="J413" s="8"/>
      <c r="K413" s="8"/>
      <c r="L413" s="8"/>
      <c r="M413" s="6" t="s">
        <v>52</v>
      </c>
      <c r="N413" s="4" t="s">
        <v>658</v>
      </c>
      <c r="O413" s="4" t="s">
        <v>52</v>
      </c>
      <c r="P413" s="4" t="s">
        <v>52</v>
      </c>
      <c r="Q413" s="4" t="s">
        <v>648</v>
      </c>
      <c r="R413" s="4" t="s">
        <v>62</v>
      </c>
      <c r="S413" s="4" t="s">
        <v>63</v>
      </c>
      <c r="T413" s="4" t="s">
        <v>63</v>
      </c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4" t="s">
        <v>52</v>
      </c>
      <c r="AS413" s="4" t="s">
        <v>52</v>
      </c>
      <c r="AT413" s="1"/>
      <c r="AU413" s="4" t="s">
        <v>659</v>
      </c>
      <c r="AV413" s="1">
        <v>131</v>
      </c>
    </row>
    <row r="414" spans="1:48" ht="30" customHeight="1">
      <c r="A414" s="6" t="s">
        <v>660</v>
      </c>
      <c r="B414" s="6" t="s">
        <v>52</v>
      </c>
      <c r="C414" s="6" t="s">
        <v>100</v>
      </c>
      <c r="D414" s="7">
        <v>4</v>
      </c>
      <c r="E414" s="8"/>
      <c r="F414" s="8"/>
      <c r="G414" s="8"/>
      <c r="H414" s="8"/>
      <c r="I414" s="8"/>
      <c r="J414" s="8"/>
      <c r="K414" s="8"/>
      <c r="L414" s="8"/>
      <c r="M414" s="6" t="s">
        <v>52</v>
      </c>
      <c r="N414" s="4" t="s">
        <v>661</v>
      </c>
      <c r="O414" s="4" t="s">
        <v>52</v>
      </c>
      <c r="P414" s="4" t="s">
        <v>52</v>
      </c>
      <c r="Q414" s="4" t="s">
        <v>648</v>
      </c>
      <c r="R414" s="4" t="s">
        <v>62</v>
      </c>
      <c r="S414" s="4" t="s">
        <v>63</v>
      </c>
      <c r="T414" s="4" t="s">
        <v>63</v>
      </c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4" t="s">
        <v>52</v>
      </c>
      <c r="AS414" s="4" t="s">
        <v>52</v>
      </c>
      <c r="AT414" s="1"/>
      <c r="AU414" s="4" t="s">
        <v>662</v>
      </c>
      <c r="AV414" s="1">
        <v>213</v>
      </c>
    </row>
    <row r="415" spans="1:48" ht="30" customHeight="1">
      <c r="A415" s="6" t="s">
        <v>663</v>
      </c>
      <c r="B415" s="6" t="s">
        <v>52</v>
      </c>
      <c r="C415" s="6" t="s">
        <v>71</v>
      </c>
      <c r="D415" s="7">
        <v>41</v>
      </c>
      <c r="E415" s="8"/>
      <c r="F415" s="8"/>
      <c r="G415" s="8"/>
      <c r="H415" s="8"/>
      <c r="I415" s="8"/>
      <c r="J415" s="8"/>
      <c r="K415" s="8"/>
      <c r="L415" s="8"/>
      <c r="M415" s="6" t="s">
        <v>52</v>
      </c>
      <c r="N415" s="4" t="s">
        <v>664</v>
      </c>
      <c r="O415" s="4" t="s">
        <v>52</v>
      </c>
      <c r="P415" s="4" t="s">
        <v>52</v>
      </c>
      <c r="Q415" s="4" t="s">
        <v>648</v>
      </c>
      <c r="R415" s="4" t="s">
        <v>62</v>
      </c>
      <c r="S415" s="4" t="s">
        <v>63</v>
      </c>
      <c r="T415" s="4" t="s">
        <v>63</v>
      </c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4" t="s">
        <v>52</v>
      </c>
      <c r="AS415" s="4" t="s">
        <v>52</v>
      </c>
      <c r="AT415" s="1"/>
      <c r="AU415" s="4" t="s">
        <v>665</v>
      </c>
      <c r="AV415" s="1">
        <v>133</v>
      </c>
    </row>
    <row r="416" spans="1:48" ht="30" customHeight="1">
      <c r="A416" s="6" t="s">
        <v>666</v>
      </c>
      <c r="B416" s="6" t="s">
        <v>52</v>
      </c>
      <c r="C416" s="6" t="s">
        <v>71</v>
      </c>
      <c r="D416" s="7">
        <v>47</v>
      </c>
      <c r="E416" s="8"/>
      <c r="F416" s="8"/>
      <c r="G416" s="8"/>
      <c r="H416" s="8"/>
      <c r="I416" s="8"/>
      <c r="J416" s="8"/>
      <c r="K416" s="8"/>
      <c r="L416" s="8"/>
      <c r="M416" s="6" t="s">
        <v>52</v>
      </c>
      <c r="N416" s="4" t="s">
        <v>667</v>
      </c>
      <c r="O416" s="4" t="s">
        <v>52</v>
      </c>
      <c r="P416" s="4" t="s">
        <v>52</v>
      </c>
      <c r="Q416" s="4" t="s">
        <v>648</v>
      </c>
      <c r="R416" s="4" t="s">
        <v>62</v>
      </c>
      <c r="S416" s="4" t="s">
        <v>63</v>
      </c>
      <c r="T416" s="4" t="s">
        <v>63</v>
      </c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4" t="s">
        <v>52</v>
      </c>
      <c r="AS416" s="4" t="s">
        <v>52</v>
      </c>
      <c r="AT416" s="1"/>
      <c r="AU416" s="4" t="s">
        <v>668</v>
      </c>
      <c r="AV416" s="1">
        <v>134</v>
      </c>
    </row>
    <row r="417" spans="1:48" ht="30" customHeight="1">
      <c r="A417" s="6" t="s">
        <v>669</v>
      </c>
      <c r="B417" s="6" t="s">
        <v>52</v>
      </c>
      <c r="C417" s="6" t="s">
        <v>71</v>
      </c>
      <c r="D417" s="7">
        <v>25</v>
      </c>
      <c r="E417" s="8"/>
      <c r="F417" s="8"/>
      <c r="G417" s="8"/>
      <c r="H417" s="8"/>
      <c r="I417" s="8"/>
      <c r="J417" s="8"/>
      <c r="K417" s="8"/>
      <c r="L417" s="8"/>
      <c r="M417" s="6" t="s">
        <v>52</v>
      </c>
      <c r="N417" s="4" t="s">
        <v>670</v>
      </c>
      <c r="O417" s="4" t="s">
        <v>52</v>
      </c>
      <c r="P417" s="4" t="s">
        <v>52</v>
      </c>
      <c r="Q417" s="4" t="s">
        <v>648</v>
      </c>
      <c r="R417" s="4" t="s">
        <v>62</v>
      </c>
      <c r="S417" s="4" t="s">
        <v>63</v>
      </c>
      <c r="T417" s="4" t="s">
        <v>63</v>
      </c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4" t="s">
        <v>52</v>
      </c>
      <c r="AS417" s="4" t="s">
        <v>52</v>
      </c>
      <c r="AT417" s="1"/>
      <c r="AU417" s="4" t="s">
        <v>671</v>
      </c>
      <c r="AV417" s="1">
        <v>135</v>
      </c>
    </row>
    <row r="418" spans="1:48" ht="30" customHeight="1">
      <c r="A418" s="6" t="s">
        <v>672</v>
      </c>
      <c r="B418" s="6" t="s">
        <v>52</v>
      </c>
      <c r="C418" s="6" t="s">
        <v>71</v>
      </c>
      <c r="D418" s="7">
        <v>4</v>
      </c>
      <c r="E418" s="8"/>
      <c r="F418" s="8"/>
      <c r="G418" s="8"/>
      <c r="H418" s="8"/>
      <c r="I418" s="8"/>
      <c r="J418" s="8"/>
      <c r="K418" s="8"/>
      <c r="L418" s="8"/>
      <c r="M418" s="6" t="s">
        <v>52</v>
      </c>
      <c r="N418" s="4" t="s">
        <v>673</v>
      </c>
      <c r="O418" s="4" t="s">
        <v>52</v>
      </c>
      <c r="P418" s="4" t="s">
        <v>52</v>
      </c>
      <c r="Q418" s="4" t="s">
        <v>648</v>
      </c>
      <c r="R418" s="4" t="s">
        <v>62</v>
      </c>
      <c r="S418" s="4" t="s">
        <v>63</v>
      </c>
      <c r="T418" s="4" t="s">
        <v>63</v>
      </c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4" t="s">
        <v>52</v>
      </c>
      <c r="AS418" s="4" t="s">
        <v>52</v>
      </c>
      <c r="AT418" s="1"/>
      <c r="AU418" s="4" t="s">
        <v>674</v>
      </c>
      <c r="AV418" s="1">
        <v>136</v>
      </c>
    </row>
    <row r="419" spans="1:48" ht="30" customHeight="1">
      <c r="A419" s="6" t="s">
        <v>675</v>
      </c>
      <c r="B419" s="6" t="s">
        <v>52</v>
      </c>
      <c r="C419" s="6" t="s">
        <v>71</v>
      </c>
      <c r="D419" s="7">
        <v>17</v>
      </c>
      <c r="E419" s="8"/>
      <c r="F419" s="8"/>
      <c r="G419" s="8"/>
      <c r="H419" s="8"/>
      <c r="I419" s="8"/>
      <c r="J419" s="8"/>
      <c r="K419" s="8"/>
      <c r="L419" s="8"/>
      <c r="M419" s="6" t="s">
        <v>52</v>
      </c>
      <c r="N419" s="4" t="s">
        <v>676</v>
      </c>
      <c r="O419" s="4" t="s">
        <v>52</v>
      </c>
      <c r="P419" s="4" t="s">
        <v>52</v>
      </c>
      <c r="Q419" s="4" t="s">
        <v>648</v>
      </c>
      <c r="R419" s="4" t="s">
        <v>62</v>
      </c>
      <c r="S419" s="4" t="s">
        <v>63</v>
      </c>
      <c r="T419" s="4" t="s">
        <v>63</v>
      </c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4" t="s">
        <v>52</v>
      </c>
      <c r="AS419" s="4" t="s">
        <v>52</v>
      </c>
      <c r="AT419" s="1"/>
      <c r="AU419" s="4" t="s">
        <v>677</v>
      </c>
      <c r="AV419" s="1">
        <v>294</v>
      </c>
    </row>
    <row r="420" spans="1:48" ht="30" customHeight="1">
      <c r="A420" s="6" t="s">
        <v>678</v>
      </c>
      <c r="B420" s="6" t="s">
        <v>679</v>
      </c>
      <c r="C420" s="6" t="s">
        <v>265</v>
      </c>
      <c r="D420" s="7">
        <v>1</v>
      </c>
      <c r="E420" s="8"/>
      <c r="F420" s="8"/>
      <c r="G420" s="8"/>
      <c r="H420" s="8"/>
      <c r="I420" s="8"/>
      <c r="J420" s="8"/>
      <c r="K420" s="8"/>
      <c r="L420" s="8"/>
      <c r="M420" s="6" t="s">
        <v>52</v>
      </c>
      <c r="N420" s="4" t="s">
        <v>680</v>
      </c>
      <c r="O420" s="4" t="s">
        <v>52</v>
      </c>
      <c r="P420" s="4" t="s">
        <v>52</v>
      </c>
      <c r="Q420" s="4" t="s">
        <v>648</v>
      </c>
      <c r="R420" s="4" t="s">
        <v>62</v>
      </c>
      <c r="S420" s="4" t="s">
        <v>63</v>
      </c>
      <c r="T420" s="4" t="s">
        <v>63</v>
      </c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4" t="s">
        <v>52</v>
      </c>
      <c r="AS420" s="4" t="s">
        <v>52</v>
      </c>
      <c r="AT420" s="1"/>
      <c r="AU420" s="4" t="s">
        <v>681</v>
      </c>
      <c r="AV420" s="1">
        <v>258</v>
      </c>
    </row>
    <row r="421" spans="1:48" ht="30" customHeight="1">
      <c r="A421" s="6" t="s">
        <v>682</v>
      </c>
      <c r="B421" s="6" t="s">
        <v>52</v>
      </c>
      <c r="C421" s="6" t="s">
        <v>233</v>
      </c>
      <c r="D421" s="7">
        <v>8</v>
      </c>
      <c r="E421" s="8"/>
      <c r="F421" s="8"/>
      <c r="G421" s="8"/>
      <c r="H421" s="8"/>
      <c r="I421" s="8"/>
      <c r="J421" s="8"/>
      <c r="K421" s="8"/>
      <c r="L421" s="8"/>
      <c r="M421" s="6" t="s">
        <v>52</v>
      </c>
      <c r="N421" s="4" t="s">
        <v>683</v>
      </c>
      <c r="O421" s="4" t="s">
        <v>52</v>
      </c>
      <c r="P421" s="4" t="s">
        <v>52</v>
      </c>
      <c r="Q421" s="4" t="s">
        <v>648</v>
      </c>
      <c r="R421" s="4" t="s">
        <v>62</v>
      </c>
      <c r="S421" s="4" t="s">
        <v>63</v>
      </c>
      <c r="T421" s="4" t="s">
        <v>63</v>
      </c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4" t="s">
        <v>52</v>
      </c>
      <c r="AS421" s="4" t="s">
        <v>52</v>
      </c>
      <c r="AT421" s="1"/>
      <c r="AU421" s="4" t="s">
        <v>684</v>
      </c>
      <c r="AV421" s="1">
        <v>137</v>
      </c>
    </row>
    <row r="422" spans="1:48" ht="30" customHeight="1">
      <c r="A422" s="6" t="s">
        <v>685</v>
      </c>
      <c r="B422" s="6" t="s">
        <v>686</v>
      </c>
      <c r="C422" s="6" t="s">
        <v>71</v>
      </c>
      <c r="D422" s="7">
        <v>8</v>
      </c>
      <c r="E422" s="8"/>
      <c r="F422" s="8"/>
      <c r="G422" s="8"/>
      <c r="H422" s="8"/>
      <c r="I422" s="8"/>
      <c r="J422" s="8"/>
      <c r="K422" s="8"/>
      <c r="L422" s="8"/>
      <c r="M422" s="6" t="s">
        <v>52</v>
      </c>
      <c r="N422" s="4" t="s">
        <v>687</v>
      </c>
      <c r="O422" s="4" t="s">
        <v>52</v>
      </c>
      <c r="P422" s="4" t="s">
        <v>52</v>
      </c>
      <c r="Q422" s="4" t="s">
        <v>648</v>
      </c>
      <c r="R422" s="4" t="s">
        <v>62</v>
      </c>
      <c r="S422" s="4" t="s">
        <v>63</v>
      </c>
      <c r="T422" s="4" t="s">
        <v>63</v>
      </c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4" t="s">
        <v>52</v>
      </c>
      <c r="AS422" s="4" t="s">
        <v>52</v>
      </c>
      <c r="AT422" s="1"/>
      <c r="AU422" s="4" t="s">
        <v>688</v>
      </c>
      <c r="AV422" s="1">
        <v>138</v>
      </c>
    </row>
    <row r="423" spans="1:48" ht="30" customHeight="1">
      <c r="A423" s="6" t="s">
        <v>689</v>
      </c>
      <c r="B423" s="6" t="s">
        <v>52</v>
      </c>
      <c r="C423" s="6" t="s">
        <v>513</v>
      </c>
      <c r="D423" s="7">
        <v>125</v>
      </c>
      <c r="E423" s="8"/>
      <c r="F423" s="8"/>
      <c r="G423" s="8"/>
      <c r="H423" s="8"/>
      <c r="I423" s="8"/>
      <c r="J423" s="8"/>
      <c r="K423" s="8"/>
      <c r="L423" s="8"/>
      <c r="M423" s="6" t="s">
        <v>52</v>
      </c>
      <c r="N423" s="4" t="s">
        <v>690</v>
      </c>
      <c r="O423" s="4" t="s">
        <v>52</v>
      </c>
      <c r="P423" s="4" t="s">
        <v>52</v>
      </c>
      <c r="Q423" s="4" t="s">
        <v>648</v>
      </c>
      <c r="R423" s="4" t="s">
        <v>62</v>
      </c>
      <c r="S423" s="4" t="s">
        <v>63</v>
      </c>
      <c r="T423" s="4" t="s">
        <v>63</v>
      </c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4" t="s">
        <v>52</v>
      </c>
      <c r="AS423" s="4" t="s">
        <v>52</v>
      </c>
      <c r="AT423" s="1"/>
      <c r="AU423" s="4" t="s">
        <v>691</v>
      </c>
      <c r="AV423" s="1">
        <v>124</v>
      </c>
    </row>
    <row r="424" spans="1:48" ht="30" customHeight="1">
      <c r="A424" s="6" t="s">
        <v>692</v>
      </c>
      <c r="B424" s="6" t="s">
        <v>693</v>
      </c>
      <c r="C424" s="6" t="s">
        <v>71</v>
      </c>
      <c r="D424" s="7">
        <v>17</v>
      </c>
      <c r="E424" s="8"/>
      <c r="F424" s="8"/>
      <c r="G424" s="8"/>
      <c r="H424" s="8"/>
      <c r="I424" s="8"/>
      <c r="J424" s="8"/>
      <c r="K424" s="8"/>
      <c r="L424" s="8"/>
      <c r="M424" s="6" t="s">
        <v>52</v>
      </c>
      <c r="N424" s="4" t="s">
        <v>694</v>
      </c>
      <c r="O424" s="4" t="s">
        <v>52</v>
      </c>
      <c r="P424" s="4" t="s">
        <v>52</v>
      </c>
      <c r="Q424" s="4" t="s">
        <v>648</v>
      </c>
      <c r="R424" s="4" t="s">
        <v>62</v>
      </c>
      <c r="S424" s="4" t="s">
        <v>63</v>
      </c>
      <c r="T424" s="4" t="s">
        <v>63</v>
      </c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4" t="s">
        <v>52</v>
      </c>
      <c r="AS424" s="4" t="s">
        <v>52</v>
      </c>
      <c r="AT424" s="1"/>
      <c r="AU424" s="4" t="s">
        <v>695</v>
      </c>
      <c r="AV424" s="1">
        <v>257</v>
      </c>
    </row>
    <row r="425" spans="1:48" ht="30" customHeight="1">
      <c r="A425" s="6" t="s">
        <v>692</v>
      </c>
      <c r="B425" s="6" t="s">
        <v>52</v>
      </c>
      <c r="C425" s="6" t="s">
        <v>513</v>
      </c>
      <c r="D425" s="7">
        <v>133</v>
      </c>
      <c r="E425" s="8"/>
      <c r="F425" s="8"/>
      <c r="G425" s="8"/>
      <c r="H425" s="8"/>
      <c r="I425" s="8"/>
      <c r="J425" s="8"/>
      <c r="K425" s="8"/>
      <c r="L425" s="8"/>
      <c r="M425" s="6" t="s">
        <v>52</v>
      </c>
      <c r="N425" s="4" t="s">
        <v>696</v>
      </c>
      <c r="O425" s="4" t="s">
        <v>52</v>
      </c>
      <c r="P425" s="4" t="s">
        <v>52</v>
      </c>
      <c r="Q425" s="4" t="s">
        <v>648</v>
      </c>
      <c r="R425" s="4" t="s">
        <v>62</v>
      </c>
      <c r="S425" s="4" t="s">
        <v>63</v>
      </c>
      <c r="T425" s="4" t="s">
        <v>63</v>
      </c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4" t="s">
        <v>52</v>
      </c>
      <c r="AS425" s="4" t="s">
        <v>52</v>
      </c>
      <c r="AT425" s="1"/>
      <c r="AU425" s="4" t="s">
        <v>697</v>
      </c>
      <c r="AV425" s="1">
        <v>126</v>
      </c>
    </row>
    <row r="426" spans="1:48" ht="30" customHeight="1">
      <c r="A426" s="6" t="s">
        <v>698</v>
      </c>
      <c r="B426" s="6" t="s">
        <v>52</v>
      </c>
      <c r="C426" s="6" t="s">
        <v>513</v>
      </c>
      <c r="D426" s="7">
        <v>6</v>
      </c>
      <c r="E426" s="8"/>
      <c r="F426" s="8"/>
      <c r="G426" s="8"/>
      <c r="H426" s="8"/>
      <c r="I426" s="8"/>
      <c r="J426" s="8"/>
      <c r="K426" s="8"/>
      <c r="L426" s="8"/>
      <c r="M426" s="6" t="s">
        <v>52</v>
      </c>
      <c r="N426" s="4" t="s">
        <v>699</v>
      </c>
      <c r="O426" s="4" t="s">
        <v>52</v>
      </c>
      <c r="P426" s="4" t="s">
        <v>52</v>
      </c>
      <c r="Q426" s="4" t="s">
        <v>648</v>
      </c>
      <c r="R426" s="4" t="s">
        <v>62</v>
      </c>
      <c r="S426" s="4" t="s">
        <v>63</v>
      </c>
      <c r="T426" s="4" t="s">
        <v>63</v>
      </c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4" t="s">
        <v>52</v>
      </c>
      <c r="AS426" s="4" t="s">
        <v>52</v>
      </c>
      <c r="AT426" s="1"/>
      <c r="AU426" s="4" t="s">
        <v>700</v>
      </c>
      <c r="AV426" s="1">
        <v>127</v>
      </c>
    </row>
    <row r="427" spans="1:48" ht="30" customHeight="1">
      <c r="A427" s="6" t="s">
        <v>701</v>
      </c>
      <c r="B427" s="6" t="s">
        <v>52</v>
      </c>
      <c r="C427" s="6" t="s">
        <v>88</v>
      </c>
      <c r="D427" s="7">
        <v>16</v>
      </c>
      <c r="E427" s="8"/>
      <c r="F427" s="8"/>
      <c r="G427" s="8"/>
      <c r="H427" s="8"/>
      <c r="I427" s="8"/>
      <c r="J427" s="8"/>
      <c r="K427" s="8"/>
      <c r="L427" s="8"/>
      <c r="M427" s="6" t="s">
        <v>52</v>
      </c>
      <c r="N427" s="4" t="s">
        <v>702</v>
      </c>
      <c r="O427" s="4" t="s">
        <v>52</v>
      </c>
      <c r="P427" s="4" t="s">
        <v>52</v>
      </c>
      <c r="Q427" s="4" t="s">
        <v>648</v>
      </c>
      <c r="R427" s="4" t="s">
        <v>62</v>
      </c>
      <c r="S427" s="4" t="s">
        <v>63</v>
      </c>
      <c r="T427" s="4" t="s">
        <v>63</v>
      </c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4" t="s">
        <v>52</v>
      </c>
      <c r="AS427" s="4" t="s">
        <v>52</v>
      </c>
      <c r="AT427" s="1"/>
      <c r="AU427" s="4" t="s">
        <v>703</v>
      </c>
      <c r="AV427" s="1">
        <v>128</v>
      </c>
    </row>
    <row r="428" spans="1:48" ht="30" customHeight="1">
      <c r="A428" s="6" t="s">
        <v>704</v>
      </c>
      <c r="B428" s="6" t="s">
        <v>705</v>
      </c>
      <c r="C428" s="6" t="s">
        <v>265</v>
      </c>
      <c r="D428" s="7">
        <v>1</v>
      </c>
      <c r="E428" s="8"/>
      <c r="F428" s="8"/>
      <c r="G428" s="8"/>
      <c r="H428" s="8"/>
      <c r="I428" s="8"/>
      <c r="J428" s="8"/>
      <c r="K428" s="8"/>
      <c r="L428" s="8"/>
      <c r="M428" s="6" t="s">
        <v>52</v>
      </c>
      <c r="N428" s="4" t="s">
        <v>706</v>
      </c>
      <c r="O428" s="4" t="s">
        <v>52</v>
      </c>
      <c r="P428" s="4" t="s">
        <v>52</v>
      </c>
      <c r="Q428" s="4" t="s">
        <v>648</v>
      </c>
      <c r="R428" s="4" t="s">
        <v>63</v>
      </c>
      <c r="S428" s="4" t="s">
        <v>63</v>
      </c>
      <c r="T428" s="4" t="s">
        <v>62</v>
      </c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4" t="s">
        <v>52</v>
      </c>
      <c r="AS428" s="4" t="s">
        <v>52</v>
      </c>
      <c r="AT428" s="1"/>
      <c r="AU428" s="4" t="s">
        <v>707</v>
      </c>
      <c r="AV428" s="1">
        <v>287</v>
      </c>
    </row>
    <row r="429" spans="1:48" ht="30" customHeight="1">
      <c r="A429" s="6" t="s">
        <v>708</v>
      </c>
      <c r="B429" s="6" t="s">
        <v>52</v>
      </c>
      <c r="C429" s="6" t="s">
        <v>513</v>
      </c>
      <c r="D429" s="7">
        <v>4</v>
      </c>
      <c r="E429" s="8"/>
      <c r="F429" s="8"/>
      <c r="G429" s="8"/>
      <c r="H429" s="8"/>
      <c r="I429" s="8"/>
      <c r="J429" s="8"/>
      <c r="K429" s="8"/>
      <c r="L429" s="8"/>
      <c r="M429" s="6" t="s">
        <v>52</v>
      </c>
      <c r="N429" s="4" t="s">
        <v>709</v>
      </c>
      <c r="O429" s="4" t="s">
        <v>52</v>
      </c>
      <c r="P429" s="4" t="s">
        <v>52</v>
      </c>
      <c r="Q429" s="4" t="s">
        <v>648</v>
      </c>
      <c r="R429" s="4" t="s">
        <v>62</v>
      </c>
      <c r="S429" s="4" t="s">
        <v>63</v>
      </c>
      <c r="T429" s="4" t="s">
        <v>63</v>
      </c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4" t="s">
        <v>52</v>
      </c>
      <c r="AS429" s="4" t="s">
        <v>52</v>
      </c>
      <c r="AT429" s="1"/>
      <c r="AU429" s="4" t="s">
        <v>710</v>
      </c>
      <c r="AV429" s="1">
        <v>132</v>
      </c>
    </row>
    <row r="430" spans="1:48" ht="30" customHeight="1">
      <c r="A430" s="6" t="s">
        <v>711</v>
      </c>
      <c r="B430" s="6" t="s">
        <v>52</v>
      </c>
      <c r="C430" s="6" t="s">
        <v>513</v>
      </c>
      <c r="D430" s="7">
        <v>7</v>
      </c>
      <c r="E430" s="8"/>
      <c r="F430" s="8"/>
      <c r="G430" s="8"/>
      <c r="H430" s="8"/>
      <c r="I430" s="8"/>
      <c r="J430" s="8"/>
      <c r="K430" s="8"/>
      <c r="L430" s="8"/>
      <c r="M430" s="6"/>
      <c r="N430" s="4" t="s">
        <v>712</v>
      </c>
      <c r="O430" s="4" t="s">
        <v>52</v>
      </c>
      <c r="P430" s="4" t="s">
        <v>52</v>
      </c>
      <c r="Q430" s="4" t="s">
        <v>648</v>
      </c>
      <c r="R430" s="4" t="s">
        <v>62</v>
      </c>
      <c r="S430" s="4" t="s">
        <v>63</v>
      </c>
      <c r="T430" s="4" t="s">
        <v>63</v>
      </c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4" t="s">
        <v>52</v>
      </c>
      <c r="AS430" s="4" t="s">
        <v>52</v>
      </c>
      <c r="AT430" s="1"/>
      <c r="AU430" s="4" t="s">
        <v>713</v>
      </c>
      <c r="AV430" s="1">
        <v>262</v>
      </c>
    </row>
    <row r="431" spans="1:48" ht="30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</row>
    <row r="432" spans="1:48" ht="30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</row>
    <row r="433" spans="1:48" ht="30" customHeight="1">
      <c r="A433" s="26" t="s">
        <v>82</v>
      </c>
      <c r="B433" s="26"/>
      <c r="C433" s="26"/>
      <c r="D433" s="26"/>
      <c r="E433" s="26"/>
      <c r="F433" s="27"/>
      <c r="G433" s="26"/>
      <c r="H433" s="27"/>
      <c r="I433" s="26"/>
      <c r="J433" s="27"/>
      <c r="K433" s="26"/>
      <c r="L433" s="27"/>
      <c r="M433" s="26"/>
      <c r="N433" t="s">
        <v>83</v>
      </c>
    </row>
    <row r="434" spans="1:48" ht="30" customHeight="1">
      <c r="A434" s="6" t="s">
        <v>714</v>
      </c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1"/>
      <c r="O434" s="1"/>
      <c r="P434" s="1"/>
      <c r="Q434" s="4" t="s">
        <v>715</v>
      </c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</row>
    <row r="435" spans="1:48" ht="30" customHeight="1">
      <c r="A435" s="6" t="s">
        <v>716</v>
      </c>
      <c r="B435" s="6" t="s">
        <v>52</v>
      </c>
      <c r="C435" s="6" t="s">
        <v>52</v>
      </c>
      <c r="D435" s="7"/>
      <c r="E435" s="8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8">
        <v>0</v>
      </c>
      <c r="M435" s="6" t="s">
        <v>52</v>
      </c>
      <c r="N435" s="4" t="s">
        <v>717</v>
      </c>
      <c r="O435" s="4" t="s">
        <v>52</v>
      </c>
      <c r="P435" s="4" t="s">
        <v>52</v>
      </c>
      <c r="Q435" s="4" t="s">
        <v>715</v>
      </c>
      <c r="R435" s="4" t="s">
        <v>63</v>
      </c>
      <c r="S435" s="4" t="s">
        <v>63</v>
      </c>
      <c r="T435" s="4" t="s">
        <v>62</v>
      </c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4" t="s">
        <v>52</v>
      </c>
      <c r="AS435" s="4" t="s">
        <v>52</v>
      </c>
      <c r="AT435" s="1"/>
      <c r="AU435" s="4" t="s">
        <v>718</v>
      </c>
      <c r="AV435" s="1">
        <v>182</v>
      </c>
    </row>
    <row r="436" spans="1:48" ht="30" customHeight="1">
      <c r="A436" s="6" t="s">
        <v>719</v>
      </c>
      <c r="B436" s="6" t="s">
        <v>720</v>
      </c>
      <c r="C436" s="6" t="s">
        <v>60</v>
      </c>
      <c r="D436" s="7">
        <v>1</v>
      </c>
      <c r="E436" s="8"/>
      <c r="F436" s="8"/>
      <c r="G436" s="8"/>
      <c r="H436" s="8"/>
      <c r="I436" s="8"/>
      <c r="J436" s="8"/>
      <c r="K436" s="8"/>
      <c r="L436" s="8"/>
      <c r="M436" s="6"/>
      <c r="N436" s="4" t="s">
        <v>721</v>
      </c>
      <c r="O436" s="4" t="s">
        <v>52</v>
      </c>
      <c r="P436" s="4" t="s">
        <v>52</v>
      </c>
      <c r="Q436" s="4" t="s">
        <v>715</v>
      </c>
      <c r="R436" s="4" t="s">
        <v>63</v>
      </c>
      <c r="S436" s="4" t="s">
        <v>63</v>
      </c>
      <c r="T436" s="4" t="s">
        <v>62</v>
      </c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4" t="s">
        <v>52</v>
      </c>
      <c r="AS436" s="4" t="s">
        <v>52</v>
      </c>
      <c r="AT436" s="1"/>
      <c r="AU436" s="4" t="s">
        <v>722</v>
      </c>
      <c r="AV436" s="1">
        <v>183</v>
      </c>
    </row>
    <row r="437" spans="1:48" ht="30" customHeight="1">
      <c r="A437" s="6" t="s">
        <v>723</v>
      </c>
      <c r="B437" s="6" t="s">
        <v>724</v>
      </c>
      <c r="C437" s="6" t="s">
        <v>233</v>
      </c>
      <c r="D437" s="7">
        <v>2.6</v>
      </c>
      <c r="E437" s="8"/>
      <c r="F437" s="8"/>
      <c r="G437" s="8"/>
      <c r="H437" s="8"/>
      <c r="I437" s="8"/>
      <c r="J437" s="8"/>
      <c r="K437" s="8"/>
      <c r="L437" s="8"/>
      <c r="M437" s="6"/>
      <c r="N437" s="4" t="s">
        <v>725</v>
      </c>
      <c r="O437" s="4" t="s">
        <v>52</v>
      </c>
      <c r="P437" s="4" t="s">
        <v>52</v>
      </c>
      <c r="Q437" s="4" t="s">
        <v>715</v>
      </c>
      <c r="R437" s="4" t="s">
        <v>63</v>
      </c>
      <c r="S437" s="4" t="s">
        <v>63</v>
      </c>
      <c r="T437" s="4" t="s">
        <v>62</v>
      </c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4" t="s">
        <v>52</v>
      </c>
      <c r="AS437" s="4" t="s">
        <v>52</v>
      </c>
      <c r="AT437" s="1"/>
      <c r="AU437" s="4" t="s">
        <v>726</v>
      </c>
      <c r="AV437" s="1">
        <v>184</v>
      </c>
    </row>
    <row r="438" spans="1:48" ht="30" customHeight="1">
      <c r="A438" s="6" t="s">
        <v>727</v>
      </c>
      <c r="B438" s="6" t="s">
        <v>728</v>
      </c>
      <c r="C438" s="6" t="s">
        <v>650</v>
      </c>
      <c r="D438" s="7">
        <v>6</v>
      </c>
      <c r="E438" s="8"/>
      <c r="F438" s="8"/>
      <c r="G438" s="8"/>
      <c r="H438" s="8"/>
      <c r="I438" s="8"/>
      <c r="J438" s="8"/>
      <c r="K438" s="8"/>
      <c r="L438" s="8"/>
      <c r="M438" s="6"/>
      <c r="N438" s="4" t="s">
        <v>729</v>
      </c>
      <c r="O438" s="4" t="s">
        <v>52</v>
      </c>
      <c r="P438" s="4" t="s">
        <v>52</v>
      </c>
      <c r="Q438" s="4" t="s">
        <v>715</v>
      </c>
      <c r="R438" s="4" t="s">
        <v>63</v>
      </c>
      <c r="S438" s="4" t="s">
        <v>63</v>
      </c>
      <c r="T438" s="4" t="s">
        <v>62</v>
      </c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4" t="s">
        <v>52</v>
      </c>
      <c r="AS438" s="4" t="s">
        <v>52</v>
      </c>
      <c r="AT438" s="1"/>
      <c r="AU438" s="4" t="s">
        <v>730</v>
      </c>
      <c r="AV438" s="1">
        <v>185</v>
      </c>
    </row>
    <row r="439" spans="1:48" ht="30" customHeight="1">
      <c r="A439" s="6" t="s">
        <v>731</v>
      </c>
      <c r="B439" s="6" t="s">
        <v>732</v>
      </c>
      <c r="C439" s="6" t="s">
        <v>620</v>
      </c>
      <c r="D439" s="7">
        <v>1</v>
      </c>
      <c r="E439" s="8"/>
      <c r="F439" s="8"/>
      <c r="G439" s="8"/>
      <c r="H439" s="8"/>
      <c r="I439" s="8"/>
      <c r="J439" s="8"/>
      <c r="K439" s="8"/>
      <c r="L439" s="8"/>
      <c r="M439" s="6"/>
      <c r="N439" s="4" t="s">
        <v>733</v>
      </c>
      <c r="O439" s="4" t="s">
        <v>52</v>
      </c>
      <c r="P439" s="4" t="s">
        <v>52</v>
      </c>
      <c r="Q439" s="4" t="s">
        <v>715</v>
      </c>
      <c r="R439" s="4" t="s">
        <v>63</v>
      </c>
      <c r="S439" s="4" t="s">
        <v>63</v>
      </c>
      <c r="T439" s="4" t="s">
        <v>62</v>
      </c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4" t="s">
        <v>52</v>
      </c>
      <c r="AS439" s="4" t="s">
        <v>52</v>
      </c>
      <c r="AT439" s="1"/>
      <c r="AU439" s="4" t="s">
        <v>734</v>
      </c>
      <c r="AV439" s="1">
        <v>188</v>
      </c>
    </row>
    <row r="440" spans="1:48" ht="30" customHeight="1">
      <c r="A440" s="6" t="s">
        <v>735</v>
      </c>
      <c r="B440" s="6" t="s">
        <v>736</v>
      </c>
      <c r="C440" s="6" t="s">
        <v>71</v>
      </c>
      <c r="D440" s="7">
        <v>20</v>
      </c>
      <c r="E440" s="8"/>
      <c r="F440" s="8"/>
      <c r="G440" s="8"/>
      <c r="H440" s="8"/>
      <c r="I440" s="8"/>
      <c r="J440" s="8"/>
      <c r="K440" s="8"/>
      <c r="L440" s="8"/>
      <c r="M440" s="6"/>
      <c r="N440" s="4" t="s">
        <v>737</v>
      </c>
      <c r="O440" s="4" t="s">
        <v>52</v>
      </c>
      <c r="P440" s="4" t="s">
        <v>52</v>
      </c>
      <c r="Q440" s="4" t="s">
        <v>715</v>
      </c>
      <c r="R440" s="4" t="s">
        <v>63</v>
      </c>
      <c r="S440" s="4" t="s">
        <v>63</v>
      </c>
      <c r="T440" s="4" t="s">
        <v>62</v>
      </c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4" t="s">
        <v>52</v>
      </c>
      <c r="AS440" s="4" t="s">
        <v>52</v>
      </c>
      <c r="AT440" s="1"/>
      <c r="AU440" s="4" t="s">
        <v>738</v>
      </c>
      <c r="AV440" s="1">
        <v>189</v>
      </c>
    </row>
    <row r="441" spans="1:48" ht="30" customHeight="1">
      <c r="A441" s="67" t="s">
        <v>739</v>
      </c>
      <c r="B441" s="67" t="s">
        <v>52</v>
      </c>
      <c r="C441" s="67" t="s">
        <v>52</v>
      </c>
      <c r="D441" s="68"/>
      <c r="E441" s="69"/>
      <c r="F441" s="69"/>
      <c r="G441" s="69"/>
      <c r="H441" s="69"/>
      <c r="I441" s="69"/>
      <c r="J441" s="69"/>
      <c r="K441" s="69"/>
      <c r="L441" s="69"/>
      <c r="M441" s="67"/>
      <c r="N441" s="4" t="s">
        <v>740</v>
      </c>
      <c r="O441" s="4" t="s">
        <v>52</v>
      </c>
      <c r="P441" s="4" t="s">
        <v>52</v>
      </c>
      <c r="Q441" s="4" t="s">
        <v>52</v>
      </c>
      <c r="R441" s="4" t="s">
        <v>63</v>
      </c>
      <c r="S441" s="4" t="s">
        <v>63</v>
      </c>
      <c r="T441" s="4" t="s">
        <v>63</v>
      </c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4" t="s">
        <v>52</v>
      </c>
      <c r="AS441" s="4" t="s">
        <v>52</v>
      </c>
      <c r="AT441" s="1"/>
      <c r="AU441" s="4" t="s">
        <v>741</v>
      </c>
      <c r="AV441" s="1">
        <v>211</v>
      </c>
    </row>
    <row r="442" spans="1:48" ht="30" customHeight="1">
      <c r="A442" s="6" t="s">
        <v>742</v>
      </c>
      <c r="B442" s="6" t="s">
        <v>52</v>
      </c>
      <c r="C442" s="6" t="s">
        <v>52</v>
      </c>
      <c r="D442" s="7"/>
      <c r="E442" s="8"/>
      <c r="F442" s="8"/>
      <c r="G442" s="8"/>
      <c r="H442" s="8"/>
      <c r="I442" s="8"/>
      <c r="J442" s="8"/>
      <c r="K442" s="8"/>
      <c r="L442" s="8"/>
      <c r="M442" s="6"/>
      <c r="N442" s="4" t="s">
        <v>743</v>
      </c>
      <c r="O442" s="4" t="s">
        <v>52</v>
      </c>
      <c r="P442" s="4" t="s">
        <v>52</v>
      </c>
      <c r="Q442" s="4" t="s">
        <v>715</v>
      </c>
      <c r="R442" s="4" t="s">
        <v>63</v>
      </c>
      <c r="S442" s="4" t="s">
        <v>63</v>
      </c>
      <c r="T442" s="4" t="s">
        <v>62</v>
      </c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4" t="s">
        <v>52</v>
      </c>
      <c r="AS442" s="4" t="s">
        <v>52</v>
      </c>
      <c r="AT442" s="1"/>
      <c r="AU442" s="4" t="s">
        <v>744</v>
      </c>
      <c r="AV442" s="1">
        <v>191</v>
      </c>
    </row>
    <row r="443" spans="1:48" ht="30" customHeight="1">
      <c r="A443" s="6" t="s">
        <v>719</v>
      </c>
      <c r="B443" s="6" t="s">
        <v>745</v>
      </c>
      <c r="C443" s="6" t="s">
        <v>60</v>
      </c>
      <c r="D443" s="7">
        <v>0.5</v>
      </c>
      <c r="E443" s="8"/>
      <c r="F443" s="8"/>
      <c r="G443" s="8"/>
      <c r="H443" s="8"/>
      <c r="I443" s="8"/>
      <c r="J443" s="8"/>
      <c r="K443" s="8"/>
      <c r="L443" s="8"/>
      <c r="M443" s="6"/>
      <c r="N443" s="4" t="s">
        <v>746</v>
      </c>
      <c r="O443" s="4" t="s">
        <v>52</v>
      </c>
      <c r="P443" s="4" t="s">
        <v>52</v>
      </c>
      <c r="Q443" s="4" t="s">
        <v>715</v>
      </c>
      <c r="R443" s="4" t="s">
        <v>63</v>
      </c>
      <c r="S443" s="4" t="s">
        <v>63</v>
      </c>
      <c r="T443" s="4" t="s">
        <v>62</v>
      </c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4" t="s">
        <v>52</v>
      </c>
      <c r="AS443" s="4" t="s">
        <v>52</v>
      </c>
      <c r="AT443" s="1"/>
      <c r="AU443" s="4" t="s">
        <v>747</v>
      </c>
      <c r="AV443" s="1">
        <v>192</v>
      </c>
    </row>
    <row r="444" spans="1:48" ht="30" customHeight="1">
      <c r="A444" s="6" t="s">
        <v>727</v>
      </c>
      <c r="B444" s="6" t="s">
        <v>728</v>
      </c>
      <c r="C444" s="6" t="s">
        <v>650</v>
      </c>
      <c r="D444" s="7">
        <v>2</v>
      </c>
      <c r="E444" s="8"/>
      <c r="F444" s="8"/>
      <c r="G444" s="8"/>
      <c r="H444" s="8"/>
      <c r="I444" s="8"/>
      <c r="J444" s="8"/>
      <c r="K444" s="8"/>
      <c r="L444" s="8"/>
      <c r="M444" s="6"/>
      <c r="N444" s="4" t="s">
        <v>748</v>
      </c>
      <c r="O444" s="4" t="s">
        <v>52</v>
      </c>
      <c r="P444" s="4" t="s">
        <v>52</v>
      </c>
      <c r="Q444" s="4" t="s">
        <v>715</v>
      </c>
      <c r="R444" s="4" t="s">
        <v>63</v>
      </c>
      <c r="S444" s="4" t="s">
        <v>63</v>
      </c>
      <c r="T444" s="4" t="s">
        <v>62</v>
      </c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4" t="s">
        <v>52</v>
      </c>
      <c r="AS444" s="4" t="s">
        <v>52</v>
      </c>
      <c r="AT444" s="1"/>
      <c r="AU444" s="4" t="s">
        <v>749</v>
      </c>
      <c r="AV444" s="1">
        <v>193</v>
      </c>
    </row>
    <row r="445" spans="1:48" ht="30" customHeight="1">
      <c r="A445" s="67" t="s">
        <v>739</v>
      </c>
      <c r="B445" s="67" t="s">
        <v>52</v>
      </c>
      <c r="C445" s="67" t="s">
        <v>52</v>
      </c>
      <c r="D445" s="68"/>
      <c r="E445" s="69"/>
      <c r="F445" s="69"/>
      <c r="G445" s="69"/>
      <c r="H445" s="69"/>
      <c r="I445" s="69"/>
      <c r="J445" s="69"/>
      <c r="K445" s="69"/>
      <c r="L445" s="69"/>
      <c r="M445" s="67"/>
      <c r="N445" s="4" t="s">
        <v>740</v>
      </c>
      <c r="O445" s="4" t="s">
        <v>52</v>
      </c>
      <c r="P445" s="4" t="s">
        <v>52</v>
      </c>
      <c r="Q445" s="4" t="s">
        <v>52</v>
      </c>
      <c r="R445" s="4" t="s">
        <v>63</v>
      </c>
      <c r="S445" s="4" t="s">
        <v>63</v>
      </c>
      <c r="T445" s="4" t="s">
        <v>63</v>
      </c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4" t="s">
        <v>52</v>
      </c>
      <c r="AS445" s="4" t="s">
        <v>52</v>
      </c>
      <c r="AT445" s="1"/>
      <c r="AU445" s="4" t="s">
        <v>741</v>
      </c>
      <c r="AV445" s="1">
        <v>208</v>
      </c>
    </row>
    <row r="446" spans="1:48" ht="30" customHeight="1">
      <c r="A446" s="6" t="s">
        <v>750</v>
      </c>
      <c r="B446" s="6" t="s">
        <v>52</v>
      </c>
      <c r="C446" s="6" t="s">
        <v>52</v>
      </c>
      <c r="D446" s="7"/>
      <c r="E446" s="8"/>
      <c r="F446" s="8"/>
      <c r="G446" s="8"/>
      <c r="H446" s="8"/>
      <c r="I446" s="8"/>
      <c r="J446" s="8"/>
      <c r="K446" s="8"/>
      <c r="L446" s="8"/>
      <c r="M446" s="6"/>
      <c r="N446" s="4" t="s">
        <v>751</v>
      </c>
      <c r="O446" s="4" t="s">
        <v>52</v>
      </c>
      <c r="P446" s="4" t="s">
        <v>52</v>
      </c>
      <c r="Q446" s="4" t="s">
        <v>715</v>
      </c>
      <c r="R446" s="4" t="s">
        <v>63</v>
      </c>
      <c r="S446" s="4" t="s">
        <v>63</v>
      </c>
      <c r="T446" s="4" t="s">
        <v>62</v>
      </c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4" t="s">
        <v>52</v>
      </c>
      <c r="AS446" s="4" t="s">
        <v>52</v>
      </c>
      <c r="AT446" s="1"/>
      <c r="AU446" s="4" t="s">
        <v>752</v>
      </c>
      <c r="AV446" s="1">
        <v>196</v>
      </c>
    </row>
    <row r="447" spans="1:48" ht="30" customHeight="1">
      <c r="A447" s="6" t="s">
        <v>753</v>
      </c>
      <c r="B447" s="6" t="s">
        <v>724</v>
      </c>
      <c r="C447" s="6" t="s">
        <v>233</v>
      </c>
      <c r="D447" s="7">
        <v>10</v>
      </c>
      <c r="E447" s="8"/>
      <c r="F447" s="8"/>
      <c r="G447" s="8"/>
      <c r="H447" s="8"/>
      <c r="I447" s="8"/>
      <c r="J447" s="8"/>
      <c r="K447" s="8"/>
      <c r="L447" s="8"/>
      <c r="M447" s="6"/>
      <c r="N447" s="4" t="s">
        <v>754</v>
      </c>
      <c r="O447" s="4" t="s">
        <v>52</v>
      </c>
      <c r="P447" s="4" t="s">
        <v>52</v>
      </c>
      <c r="Q447" s="4" t="s">
        <v>715</v>
      </c>
      <c r="R447" s="4" t="s">
        <v>63</v>
      </c>
      <c r="S447" s="4" t="s">
        <v>63</v>
      </c>
      <c r="T447" s="4" t="s">
        <v>62</v>
      </c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4" t="s">
        <v>52</v>
      </c>
      <c r="AS447" s="4" t="s">
        <v>52</v>
      </c>
      <c r="AT447" s="1"/>
      <c r="AU447" s="4" t="s">
        <v>755</v>
      </c>
      <c r="AV447" s="1">
        <v>197</v>
      </c>
    </row>
    <row r="448" spans="1:48" ht="30" customHeight="1">
      <c r="A448" s="6" t="s">
        <v>727</v>
      </c>
      <c r="B448" s="6" t="s">
        <v>52</v>
      </c>
      <c r="C448" s="6" t="s">
        <v>650</v>
      </c>
      <c r="D448" s="7">
        <v>1</v>
      </c>
      <c r="E448" s="8"/>
      <c r="F448" s="8"/>
      <c r="G448" s="8"/>
      <c r="H448" s="8"/>
      <c r="I448" s="8"/>
      <c r="J448" s="8"/>
      <c r="K448" s="8"/>
      <c r="L448" s="8"/>
      <c r="M448" s="6"/>
      <c r="N448" s="4" t="s">
        <v>756</v>
      </c>
      <c r="O448" s="4" t="s">
        <v>52</v>
      </c>
      <c r="P448" s="4" t="s">
        <v>52</v>
      </c>
      <c r="Q448" s="4" t="s">
        <v>715</v>
      </c>
      <c r="R448" s="4" t="s">
        <v>63</v>
      </c>
      <c r="S448" s="4" t="s">
        <v>63</v>
      </c>
      <c r="T448" s="4" t="s">
        <v>62</v>
      </c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4" t="s">
        <v>52</v>
      </c>
      <c r="AS448" s="4" t="s">
        <v>52</v>
      </c>
      <c r="AT448" s="1"/>
      <c r="AU448" s="4" t="s">
        <v>757</v>
      </c>
      <c r="AV448" s="1">
        <v>198</v>
      </c>
    </row>
    <row r="449" spans="1:48" ht="30" customHeight="1">
      <c r="A449" s="6" t="s">
        <v>735</v>
      </c>
      <c r="B449" s="6" t="s">
        <v>736</v>
      </c>
      <c r="C449" s="6" t="s">
        <v>71</v>
      </c>
      <c r="D449" s="7">
        <v>9</v>
      </c>
      <c r="E449" s="8"/>
      <c r="F449" s="8"/>
      <c r="G449" s="8"/>
      <c r="H449" s="8"/>
      <c r="I449" s="8"/>
      <c r="J449" s="8"/>
      <c r="K449" s="8"/>
      <c r="L449" s="8"/>
      <c r="M449" s="6"/>
      <c r="N449" s="4" t="s">
        <v>758</v>
      </c>
      <c r="O449" s="4" t="s">
        <v>52</v>
      </c>
      <c r="P449" s="4" t="s">
        <v>52</v>
      </c>
      <c r="Q449" s="4" t="s">
        <v>715</v>
      </c>
      <c r="R449" s="4" t="s">
        <v>63</v>
      </c>
      <c r="S449" s="4" t="s">
        <v>63</v>
      </c>
      <c r="T449" s="4" t="s">
        <v>62</v>
      </c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4" t="s">
        <v>52</v>
      </c>
      <c r="AS449" s="4" t="s">
        <v>52</v>
      </c>
      <c r="AT449" s="1"/>
      <c r="AU449" s="4" t="s">
        <v>759</v>
      </c>
      <c r="AV449" s="1">
        <v>199</v>
      </c>
    </row>
    <row r="450" spans="1:48" ht="30" customHeight="1">
      <c r="A450" s="67" t="s">
        <v>739</v>
      </c>
      <c r="B450" s="67" t="s">
        <v>52</v>
      </c>
      <c r="C450" s="67" t="s">
        <v>52</v>
      </c>
      <c r="D450" s="68"/>
      <c r="E450" s="69"/>
      <c r="F450" s="69"/>
      <c r="G450" s="69"/>
      <c r="H450" s="69"/>
      <c r="I450" s="69"/>
      <c r="J450" s="69"/>
      <c r="K450" s="69"/>
      <c r="L450" s="69"/>
      <c r="M450" s="67"/>
      <c r="N450" s="4" t="s">
        <v>740</v>
      </c>
      <c r="O450" s="4" t="s">
        <v>52</v>
      </c>
      <c r="P450" s="4" t="s">
        <v>52</v>
      </c>
      <c r="Q450" s="4" t="s">
        <v>52</v>
      </c>
      <c r="R450" s="4" t="s">
        <v>63</v>
      </c>
      <c r="S450" s="4" t="s">
        <v>63</v>
      </c>
      <c r="T450" s="4" t="s">
        <v>63</v>
      </c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4" t="s">
        <v>52</v>
      </c>
      <c r="AS450" s="4" t="s">
        <v>52</v>
      </c>
      <c r="AT450" s="1"/>
      <c r="AU450" s="4" t="s">
        <v>741</v>
      </c>
      <c r="AV450" s="1">
        <v>209</v>
      </c>
    </row>
    <row r="451" spans="1:48" ht="30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</row>
    <row r="452" spans="1:48" ht="30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</row>
    <row r="453" spans="1:48" ht="30" customHeight="1">
      <c r="A453" s="26" t="s">
        <v>82</v>
      </c>
      <c r="B453" s="26"/>
      <c r="C453" s="26"/>
      <c r="D453" s="26"/>
      <c r="E453" s="26"/>
      <c r="F453" s="27"/>
      <c r="G453" s="26"/>
      <c r="H453" s="27"/>
      <c r="I453" s="26"/>
      <c r="J453" s="27"/>
      <c r="K453" s="26"/>
      <c r="L453" s="27"/>
      <c r="M453" s="26"/>
      <c r="N453" t="s">
        <v>83</v>
      </c>
    </row>
    <row r="454" spans="1:48" ht="30" customHeight="1">
      <c r="A454" s="6" t="s">
        <v>760</v>
      </c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1"/>
      <c r="O454" s="1"/>
      <c r="P454" s="1"/>
      <c r="Q454" s="4" t="s">
        <v>761</v>
      </c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</row>
    <row r="455" spans="1:48" ht="30" customHeight="1">
      <c r="A455" s="6" t="s">
        <v>762</v>
      </c>
      <c r="B455" s="6" t="s">
        <v>763</v>
      </c>
      <c r="C455" s="6" t="s">
        <v>764</v>
      </c>
      <c r="D455" s="7">
        <v>51</v>
      </c>
      <c r="E455" s="8"/>
      <c r="F455" s="8"/>
      <c r="G455" s="8"/>
      <c r="H455" s="8"/>
      <c r="I455" s="8"/>
      <c r="J455" s="8"/>
      <c r="K455" s="8"/>
      <c r="L455" s="8"/>
      <c r="M455" s="6"/>
      <c r="N455" s="4" t="s">
        <v>765</v>
      </c>
      <c r="O455" s="4" t="s">
        <v>52</v>
      </c>
      <c r="P455" s="4" t="s">
        <v>52</v>
      </c>
      <c r="Q455" s="4" t="s">
        <v>761</v>
      </c>
      <c r="R455" s="4" t="s">
        <v>63</v>
      </c>
      <c r="S455" s="4" t="s">
        <v>63</v>
      </c>
      <c r="T455" s="4" t="s">
        <v>62</v>
      </c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4" t="s">
        <v>52</v>
      </c>
      <c r="AS455" s="4" t="s">
        <v>52</v>
      </c>
      <c r="AT455" s="1"/>
      <c r="AU455" s="4" t="s">
        <v>766</v>
      </c>
      <c r="AV455" s="1">
        <v>175</v>
      </c>
    </row>
    <row r="456" spans="1:48" ht="30" customHeight="1">
      <c r="A456" s="6" t="s">
        <v>767</v>
      </c>
      <c r="B456" s="6" t="s">
        <v>768</v>
      </c>
      <c r="C456" s="6" t="s">
        <v>88</v>
      </c>
      <c r="D456" s="7">
        <v>5</v>
      </c>
      <c r="E456" s="8"/>
      <c r="F456" s="8"/>
      <c r="G456" s="8"/>
      <c r="H456" s="8"/>
      <c r="I456" s="8"/>
      <c r="J456" s="8"/>
      <c r="K456" s="8"/>
      <c r="L456" s="8"/>
      <c r="M456" s="6"/>
      <c r="N456" s="4" t="s">
        <v>769</v>
      </c>
      <c r="O456" s="4" t="s">
        <v>52</v>
      </c>
      <c r="P456" s="4" t="s">
        <v>52</v>
      </c>
      <c r="Q456" s="4" t="s">
        <v>761</v>
      </c>
      <c r="R456" s="4" t="s">
        <v>63</v>
      </c>
      <c r="S456" s="4" t="s">
        <v>63</v>
      </c>
      <c r="T456" s="4" t="s">
        <v>62</v>
      </c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4" t="s">
        <v>52</v>
      </c>
      <c r="AS456" s="4" t="s">
        <v>52</v>
      </c>
      <c r="AT456" s="1"/>
      <c r="AU456" s="4" t="s">
        <v>770</v>
      </c>
      <c r="AV456" s="1">
        <v>174</v>
      </c>
    </row>
    <row r="457" spans="1:48" ht="30" customHeight="1">
      <c r="A457" s="6" t="s">
        <v>771</v>
      </c>
      <c r="B457" s="6" t="s">
        <v>772</v>
      </c>
      <c r="C457" s="6" t="s">
        <v>764</v>
      </c>
      <c r="D457" s="7">
        <v>51</v>
      </c>
      <c r="E457" s="8"/>
      <c r="F457" s="8"/>
      <c r="G457" s="8"/>
      <c r="H457" s="8"/>
      <c r="I457" s="8"/>
      <c r="J457" s="8"/>
      <c r="K457" s="8"/>
      <c r="L457" s="8"/>
      <c r="M457" s="6"/>
      <c r="N457" s="4" t="s">
        <v>773</v>
      </c>
      <c r="O457" s="4" t="s">
        <v>52</v>
      </c>
      <c r="P457" s="4" t="s">
        <v>52</v>
      </c>
      <c r="Q457" s="4" t="s">
        <v>761</v>
      </c>
      <c r="R457" s="4" t="s">
        <v>63</v>
      </c>
      <c r="S457" s="4" t="s">
        <v>62</v>
      </c>
      <c r="T457" s="4" t="s">
        <v>63</v>
      </c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4" t="s">
        <v>52</v>
      </c>
      <c r="AS457" s="4" t="s">
        <v>52</v>
      </c>
      <c r="AT457" s="1"/>
      <c r="AU457" s="4" t="s">
        <v>774</v>
      </c>
      <c r="AV457" s="1">
        <v>176</v>
      </c>
    </row>
    <row r="458" spans="1:48" ht="30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48" ht="30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</row>
    <row r="460" spans="1:48" ht="30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</row>
    <row r="461" spans="1:48" ht="30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</row>
    <row r="462" spans="1:48" ht="30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</row>
    <row r="463" spans="1:48" ht="30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</row>
    <row r="464" spans="1:48" ht="30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</row>
    <row r="465" spans="1:48" ht="30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</row>
    <row r="466" spans="1:48" ht="30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</row>
    <row r="467" spans="1:48" ht="30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</row>
    <row r="468" spans="1:48" ht="30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</row>
    <row r="469" spans="1:48" ht="30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1:48" ht="30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1:48" ht="30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</row>
    <row r="472" spans="1:48" ht="30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</row>
    <row r="473" spans="1:48" ht="30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</row>
    <row r="474" spans="1:48" ht="30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1:48" ht="30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</row>
    <row r="476" spans="1:48" ht="30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</row>
    <row r="477" spans="1:48" ht="30" customHeight="1">
      <c r="A477" s="26" t="s">
        <v>82</v>
      </c>
      <c r="B477" s="26"/>
      <c r="C477" s="26"/>
      <c r="D477" s="26"/>
      <c r="E477" s="26"/>
      <c r="F477" s="27"/>
      <c r="G477" s="26"/>
      <c r="H477" s="27"/>
      <c r="I477" s="26"/>
      <c r="J477" s="27"/>
      <c r="K477" s="26"/>
      <c r="L477" s="27"/>
      <c r="M477" s="26"/>
      <c r="N477" t="s">
        <v>83</v>
      </c>
    </row>
    <row r="478" spans="1:48" ht="30" customHeight="1">
      <c r="A478" s="6" t="s">
        <v>775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1"/>
      <c r="O478" s="1"/>
      <c r="P478" s="1"/>
      <c r="Q478" s="4" t="s">
        <v>776</v>
      </c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</row>
    <row r="479" spans="1:48" ht="30" customHeight="1">
      <c r="A479" s="6" t="s">
        <v>777</v>
      </c>
      <c r="B479" s="6" t="s">
        <v>143</v>
      </c>
      <c r="C479" s="6" t="s">
        <v>121</v>
      </c>
      <c r="D479" s="7">
        <v>-2.8380000000000001</v>
      </c>
      <c r="E479" s="8"/>
      <c r="F479" s="8"/>
      <c r="G479" s="8"/>
      <c r="H479" s="8"/>
      <c r="I479" s="8"/>
      <c r="J479" s="8"/>
      <c r="K479" s="8"/>
      <c r="L479" s="8"/>
      <c r="M479" s="6"/>
      <c r="N479" s="4" t="s">
        <v>778</v>
      </c>
      <c r="O479" s="4" t="s">
        <v>52</v>
      </c>
      <c r="P479" s="4" t="s">
        <v>52</v>
      </c>
      <c r="Q479" s="4" t="s">
        <v>776</v>
      </c>
      <c r="R479" s="4" t="s">
        <v>63</v>
      </c>
      <c r="S479" s="4" t="s">
        <v>63</v>
      </c>
      <c r="T479" s="4" t="s">
        <v>62</v>
      </c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4" t="s">
        <v>52</v>
      </c>
      <c r="AS479" s="4" t="s">
        <v>52</v>
      </c>
      <c r="AT479" s="1"/>
      <c r="AU479" s="4" t="s">
        <v>779</v>
      </c>
      <c r="AV479" s="1">
        <v>178</v>
      </c>
    </row>
    <row r="480" spans="1:48" ht="30" customHeight="1">
      <c r="A480" s="6" t="s">
        <v>777</v>
      </c>
      <c r="B480" s="6" t="s">
        <v>780</v>
      </c>
      <c r="C480" s="6" t="s">
        <v>781</v>
      </c>
      <c r="D480" s="7">
        <v>-1125.9090000000001</v>
      </c>
      <c r="E480" s="8"/>
      <c r="F480" s="8"/>
      <c r="G480" s="8"/>
      <c r="H480" s="8"/>
      <c r="I480" s="8"/>
      <c r="J480" s="8"/>
      <c r="K480" s="8"/>
      <c r="L480" s="8"/>
      <c r="M480" s="6"/>
      <c r="N480" s="4" t="s">
        <v>782</v>
      </c>
      <c r="O480" s="4" t="s">
        <v>52</v>
      </c>
      <c r="P480" s="4" t="s">
        <v>52</v>
      </c>
      <c r="Q480" s="4" t="s">
        <v>776</v>
      </c>
      <c r="R480" s="4" t="s">
        <v>63</v>
      </c>
      <c r="S480" s="4" t="s">
        <v>63</v>
      </c>
      <c r="T480" s="4" t="s">
        <v>62</v>
      </c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4" t="s">
        <v>52</v>
      </c>
      <c r="AS480" s="4" t="s">
        <v>52</v>
      </c>
      <c r="AT480" s="1"/>
      <c r="AU480" s="4" t="s">
        <v>783</v>
      </c>
      <c r="AV480" s="1">
        <v>259</v>
      </c>
    </row>
    <row r="481" spans="1:48" ht="30" customHeight="1">
      <c r="A481" s="6" t="s">
        <v>777</v>
      </c>
      <c r="B481" s="6" t="s">
        <v>784</v>
      </c>
      <c r="C481" s="6" t="s">
        <v>781</v>
      </c>
      <c r="D481" s="7">
        <v>-35.311999999999998</v>
      </c>
      <c r="E481" s="8"/>
      <c r="F481" s="8"/>
      <c r="G481" s="8"/>
      <c r="H481" s="8"/>
      <c r="I481" s="8"/>
      <c r="J481" s="8"/>
      <c r="K481" s="8"/>
      <c r="L481" s="8"/>
      <c r="M481" s="6"/>
      <c r="N481" s="4" t="s">
        <v>785</v>
      </c>
      <c r="O481" s="4" t="s">
        <v>52</v>
      </c>
      <c r="P481" s="4" t="s">
        <v>52</v>
      </c>
      <c r="Q481" s="4" t="s">
        <v>776</v>
      </c>
      <c r="R481" s="4" t="s">
        <v>63</v>
      </c>
      <c r="S481" s="4" t="s">
        <v>63</v>
      </c>
      <c r="T481" s="4" t="s">
        <v>62</v>
      </c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4" t="s">
        <v>52</v>
      </c>
      <c r="AS481" s="4" t="s">
        <v>52</v>
      </c>
      <c r="AT481" s="1"/>
      <c r="AU481" s="4" t="s">
        <v>786</v>
      </c>
      <c r="AV481" s="1">
        <v>179</v>
      </c>
    </row>
    <row r="482" spans="1:48" ht="30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1:48" ht="30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</row>
    <row r="484" spans="1:48" ht="30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</row>
    <row r="485" spans="1:48" ht="30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</row>
    <row r="486" spans="1:48" ht="30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</row>
    <row r="487" spans="1:48" ht="30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</row>
    <row r="488" spans="1:48" ht="30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</row>
    <row r="489" spans="1:48" ht="30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</row>
    <row r="490" spans="1:48" ht="30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</row>
    <row r="491" spans="1:48" ht="30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</row>
    <row r="492" spans="1:48" ht="30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</row>
    <row r="493" spans="1:48" ht="30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</row>
    <row r="494" spans="1:48" ht="30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</row>
    <row r="495" spans="1:48" ht="30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</row>
    <row r="496" spans="1:48" ht="30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</row>
    <row r="497" spans="1:48" ht="30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</row>
    <row r="498" spans="1:48" ht="30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</row>
    <row r="499" spans="1:48" ht="30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</row>
    <row r="500" spans="1:48" ht="30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</row>
    <row r="501" spans="1:48" ht="30" customHeight="1">
      <c r="A501" s="26" t="s">
        <v>82</v>
      </c>
      <c r="B501" s="26"/>
      <c r="C501" s="26"/>
      <c r="D501" s="26"/>
      <c r="E501" s="26"/>
      <c r="F501" s="27"/>
      <c r="G501" s="26"/>
      <c r="H501" s="27"/>
      <c r="I501" s="26"/>
      <c r="J501" s="27"/>
      <c r="K501" s="26"/>
      <c r="L501" s="27"/>
      <c r="M501" s="26"/>
      <c r="N501" t="s">
        <v>83</v>
      </c>
    </row>
    <row r="502" spans="1:48" ht="30" customHeight="1">
      <c r="A502" s="6" t="s">
        <v>787</v>
      </c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1"/>
      <c r="O502" s="1"/>
      <c r="P502" s="1"/>
      <c r="Q502" s="4" t="s">
        <v>788</v>
      </c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</row>
    <row r="503" spans="1:48" ht="30" customHeight="1">
      <c r="A503" s="6" t="s">
        <v>790</v>
      </c>
      <c r="B503" s="6" t="s">
        <v>791</v>
      </c>
      <c r="C503" s="6" t="s">
        <v>158</v>
      </c>
      <c r="D503" s="7">
        <v>37.994999999999997</v>
      </c>
      <c r="E503" s="8">
        <v>0</v>
      </c>
      <c r="F503" s="8">
        <v>0</v>
      </c>
      <c r="G503" s="8">
        <v>0</v>
      </c>
      <c r="H503" s="8"/>
      <c r="I503" s="8"/>
      <c r="J503" s="8"/>
      <c r="K503" s="8"/>
      <c r="L503" s="8"/>
      <c r="M503" s="6" t="s">
        <v>52</v>
      </c>
      <c r="N503" s="4" t="s">
        <v>792</v>
      </c>
      <c r="O503" s="4" t="s">
        <v>52</v>
      </c>
      <c r="P503" s="4" t="s">
        <v>52</v>
      </c>
      <c r="Q503" s="4" t="s">
        <v>788</v>
      </c>
      <c r="R503" s="4" t="s">
        <v>62</v>
      </c>
      <c r="S503" s="4" t="s">
        <v>63</v>
      </c>
      <c r="T503" s="4" t="s">
        <v>63</v>
      </c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4" t="s">
        <v>52</v>
      </c>
      <c r="AS503" s="4" t="s">
        <v>52</v>
      </c>
      <c r="AT503" s="1"/>
      <c r="AU503" s="4" t="s">
        <v>793</v>
      </c>
      <c r="AV503" s="1">
        <v>159</v>
      </c>
    </row>
    <row r="504" spans="1:48" ht="30" customHeight="1">
      <c r="A504" s="6" t="s">
        <v>790</v>
      </c>
      <c r="B504" s="6" t="s">
        <v>794</v>
      </c>
      <c r="C504" s="6" t="s">
        <v>158</v>
      </c>
      <c r="D504" s="7">
        <v>8.3450000000000006</v>
      </c>
      <c r="E504" s="8">
        <v>0</v>
      </c>
      <c r="F504" s="8">
        <v>0</v>
      </c>
      <c r="G504" s="8">
        <v>0</v>
      </c>
      <c r="H504" s="8"/>
      <c r="I504" s="8"/>
      <c r="J504" s="8"/>
      <c r="K504" s="8"/>
      <c r="L504" s="8"/>
      <c r="M504" s="6" t="s">
        <v>52</v>
      </c>
      <c r="N504" s="4" t="s">
        <v>795</v>
      </c>
      <c r="O504" s="4" t="s">
        <v>52</v>
      </c>
      <c r="P504" s="4" t="s">
        <v>52</v>
      </c>
      <c r="Q504" s="4" t="s">
        <v>788</v>
      </c>
      <c r="R504" s="4" t="s">
        <v>62</v>
      </c>
      <c r="S504" s="4" t="s">
        <v>63</v>
      </c>
      <c r="T504" s="4" t="s">
        <v>63</v>
      </c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4" t="s">
        <v>52</v>
      </c>
      <c r="AS504" s="4" t="s">
        <v>52</v>
      </c>
      <c r="AT504" s="1"/>
      <c r="AU504" s="4" t="s">
        <v>796</v>
      </c>
      <c r="AV504" s="1">
        <v>158</v>
      </c>
    </row>
    <row r="505" spans="1:48" ht="30" customHeight="1">
      <c r="A505" s="6" t="s">
        <v>797</v>
      </c>
      <c r="B505" s="6" t="s">
        <v>798</v>
      </c>
      <c r="C505" s="6" t="s">
        <v>158</v>
      </c>
      <c r="D505" s="7">
        <v>46.34</v>
      </c>
      <c r="E505" s="8">
        <v>0</v>
      </c>
      <c r="F505" s="8">
        <v>0</v>
      </c>
      <c r="G505" s="8">
        <v>0</v>
      </c>
      <c r="H505" s="8"/>
      <c r="I505" s="8"/>
      <c r="J505" s="8"/>
      <c r="K505" s="8"/>
      <c r="L505" s="8"/>
      <c r="M505" s="6" t="s">
        <v>52</v>
      </c>
      <c r="N505" s="4" t="s">
        <v>799</v>
      </c>
      <c r="O505" s="4" t="s">
        <v>52</v>
      </c>
      <c r="P505" s="4" t="s">
        <v>52</v>
      </c>
      <c r="Q505" s="4" t="s">
        <v>788</v>
      </c>
      <c r="R505" s="4" t="s">
        <v>62</v>
      </c>
      <c r="S505" s="4" t="s">
        <v>63</v>
      </c>
      <c r="T505" s="4" t="s">
        <v>63</v>
      </c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4" t="s">
        <v>52</v>
      </c>
      <c r="AS505" s="4" t="s">
        <v>52</v>
      </c>
      <c r="AT505" s="1"/>
      <c r="AU505" s="4" t="s">
        <v>800</v>
      </c>
      <c r="AV505" s="1">
        <v>164</v>
      </c>
    </row>
    <row r="506" spans="1:48" ht="30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8"/>
      <c r="L506" s="8"/>
      <c r="M506" s="7"/>
    </row>
    <row r="507" spans="1:48" ht="30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</row>
    <row r="508" spans="1:48" ht="30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</row>
    <row r="509" spans="1:48" ht="30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</row>
    <row r="510" spans="1:48" ht="30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</row>
    <row r="511" spans="1:48" ht="30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</row>
    <row r="512" spans="1:48" ht="30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</row>
    <row r="513" spans="1:14" ht="30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</row>
    <row r="514" spans="1:14" ht="30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</row>
    <row r="515" spans="1:14" ht="30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</row>
    <row r="516" spans="1:14" ht="30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</row>
    <row r="517" spans="1:14" ht="30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</row>
    <row r="518" spans="1:14" ht="30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</row>
    <row r="519" spans="1:14" ht="30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</row>
    <row r="520" spans="1:14" ht="30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</row>
    <row r="521" spans="1:14" ht="30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</row>
    <row r="522" spans="1:14" ht="30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</row>
    <row r="523" spans="1:14" ht="30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</row>
    <row r="524" spans="1:14" ht="30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</row>
    <row r="525" spans="1:14" ht="30" customHeight="1">
      <c r="A525" s="26" t="s">
        <v>82</v>
      </c>
      <c r="B525" s="26"/>
      <c r="C525" s="26"/>
      <c r="D525" s="26"/>
      <c r="E525" s="26"/>
      <c r="F525" s="27">
        <v>0</v>
      </c>
      <c r="G525" s="26"/>
      <c r="H525" s="27">
        <v>0</v>
      </c>
      <c r="I525" s="26"/>
      <c r="J525" s="27"/>
      <c r="K525" s="26"/>
      <c r="L525" s="27"/>
      <c r="M525" s="26"/>
      <c r="N525" t="s">
        <v>83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21" manualBreakCount="21">
    <brk id="27" max="16383" man="1"/>
    <brk id="51" max="16383" man="1"/>
    <brk id="74" max="16383" man="1"/>
    <brk id="97" max="16383" man="1"/>
    <brk id="121" max="16383" man="1"/>
    <brk id="145" max="16383" man="1"/>
    <brk id="169" max="16383" man="1"/>
    <brk id="193" max="16383" man="1"/>
    <brk id="217" max="16383" man="1"/>
    <brk id="241" max="16383" man="1"/>
    <brk id="265" max="16383" man="1"/>
    <brk id="313" max="16383" man="1"/>
    <brk id="337" max="16383" man="1"/>
    <brk id="361" max="16383" man="1"/>
    <brk id="385" max="16383" man="1"/>
    <brk id="409" max="16383" man="1"/>
    <brk id="433" max="16383" man="1"/>
    <brk id="453" max="16383" man="1"/>
    <brk id="477" max="16383" man="1"/>
    <brk id="501" max="16383" man="1"/>
    <brk id="5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공사비내역서</vt:lpstr>
      <vt:lpstr>공종별집계표</vt:lpstr>
      <vt:lpstr>공종별내역서</vt:lpstr>
      <vt:lpstr>Sheet1</vt:lpstr>
      <vt:lpstr>공종별내역서!Print_Area</vt:lpstr>
      <vt:lpstr>공종별집계표!Print_Area</vt:lpstr>
      <vt:lpstr>공사비내역서!Print_Titles</vt:lpstr>
      <vt:lpstr>공종별내역서!Print_Titles</vt:lpstr>
      <vt:lpstr>공종별집계표!Print_Titles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user</cp:lastModifiedBy>
  <cp:lastPrinted>2015-06-08T05:33:43Z</cp:lastPrinted>
  <dcterms:created xsi:type="dcterms:W3CDTF">2015-05-19T05:54:14Z</dcterms:created>
  <dcterms:modified xsi:type="dcterms:W3CDTF">2015-06-08T06:54:31Z</dcterms:modified>
</cp:coreProperties>
</file>